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'Sayfa1'!$A:$IV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<sst xmlns="http://schemas.openxmlformats.org/spreadsheetml/2006/main" count="44" uniqueCount="42">
  <si>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ATMOSFERİK BOŞALMALARA KARŞI </t>
  </si>
  <si>
    <t>KORUMA (PARATONER) HESAPLARI</t>
  </si>
  <si>
    <t>1-ETKİLİ EŞDEĞER ALAN: Ae</t>
  </si>
  <si>
    <r>
      <t>Ae=LW+6H(L+W)+9</t>
    </r>
    <r>
      <rPr>
        <sz val="10"/>
        <rFont val="Symbol"/>
        <family val="1"/>
      </rPr>
      <t>p</t>
    </r>
    <r>
      <rPr>
        <sz val="10"/>
        <rFont val="Arial Tur"/>
        <family val="0"/>
      </rPr>
      <t>H²</t>
    </r>
  </si>
  <si>
    <t>TESİS BOYU:</t>
  </si>
  <si>
    <t>L=</t>
  </si>
  <si>
    <t>TESİS ENİ:</t>
  </si>
  <si>
    <t>TESİS YÜKSEKLİĞİ:</t>
  </si>
  <si>
    <t>W=</t>
  </si>
  <si>
    <t>H=</t>
  </si>
  <si>
    <t>Ae=</t>
  </si>
  <si>
    <t>m</t>
  </si>
  <si>
    <t>m²</t>
  </si>
  <si>
    <t>2-TESİS İÇİN BEKLENEN YILDIRIM SAYISI</t>
  </si>
  <si>
    <r>
      <t>Nd=Ng.Ae.c</t>
    </r>
    <r>
      <rPr>
        <vertAlign val="subscript"/>
        <sz val="10"/>
        <rFont val="Arial Tur"/>
        <family val="2"/>
      </rPr>
      <t>1</t>
    </r>
    <r>
      <rPr>
        <sz val="10"/>
        <rFont val="Arial Tur"/>
        <family val="2"/>
      </rPr>
      <t>.10</t>
    </r>
    <r>
      <rPr>
        <vertAlign val="superscript"/>
        <sz val="10"/>
        <rFont val="Arial Tur"/>
        <family val="2"/>
      </rPr>
      <t>-6</t>
    </r>
  </si>
  <si>
    <r>
      <t>Ng=0.04T</t>
    </r>
    <r>
      <rPr>
        <vertAlign val="subscript"/>
        <sz val="10"/>
        <rFont val="Arial Tur"/>
        <family val="2"/>
      </rPr>
      <t>d</t>
    </r>
    <r>
      <rPr>
        <vertAlign val="superscript"/>
        <sz val="10"/>
        <rFont val="Arial Tur"/>
        <family val="2"/>
      </rPr>
      <t>5/4</t>
    </r>
  </si>
  <si>
    <t xml:space="preserve">(İSOCRAUNIC HARİTADAN)               </t>
  </si>
  <si>
    <t>Ng=</t>
  </si>
  <si>
    <r>
      <t>TESİSİN CİVARDAKİ YAPILARA GÖRE DURUMU: c</t>
    </r>
    <r>
      <rPr>
        <vertAlign val="subscript"/>
        <sz val="10"/>
        <rFont val="Arial Tur"/>
        <family val="2"/>
      </rPr>
      <t>1</t>
    </r>
    <r>
      <rPr>
        <sz val="10"/>
        <rFont val="Arial Tur"/>
        <family val="2"/>
      </rPr>
      <t>=</t>
    </r>
  </si>
  <si>
    <t>(YÜKSEKLİĞİ AZ YAPILARLA ÇEVRİLİ)</t>
  </si>
  <si>
    <t>Nd=</t>
  </si>
  <si>
    <t>3-TESİS İÇİN ONAYLI YILDIRIM DARBE SAYISI</t>
  </si>
  <si>
    <r>
      <t>Nc=5.5.10</t>
    </r>
    <r>
      <rPr>
        <vertAlign val="superscript"/>
        <sz val="10"/>
        <rFont val="Arial Tur"/>
        <family val="2"/>
      </rPr>
      <t>-3</t>
    </r>
    <r>
      <rPr>
        <sz val="10"/>
        <rFont val="Arial Tur"/>
        <family val="0"/>
      </rPr>
      <t>/c</t>
    </r>
  </si>
  <si>
    <r>
      <t>c=c</t>
    </r>
    <r>
      <rPr>
        <vertAlign val="subscript"/>
        <sz val="10"/>
        <rFont val="Arial Tur"/>
        <family val="2"/>
      </rPr>
      <t>2</t>
    </r>
    <r>
      <rPr>
        <sz val="10"/>
        <rFont val="Arial Tur"/>
        <family val="0"/>
      </rPr>
      <t>.c</t>
    </r>
    <r>
      <rPr>
        <vertAlign val="subscript"/>
        <sz val="10"/>
        <rFont val="Arial Tur"/>
        <family val="2"/>
      </rPr>
      <t>3</t>
    </r>
    <r>
      <rPr>
        <sz val="10"/>
        <rFont val="Arial Tur"/>
        <family val="0"/>
      </rPr>
      <t>.c</t>
    </r>
    <r>
      <rPr>
        <vertAlign val="subscript"/>
        <sz val="10"/>
        <rFont val="Arial Tur"/>
        <family val="2"/>
      </rPr>
      <t>4</t>
    </r>
    <r>
      <rPr>
        <sz val="10"/>
        <rFont val="Arial Tur"/>
        <family val="0"/>
      </rPr>
      <t>.c</t>
    </r>
    <r>
      <rPr>
        <vertAlign val="subscript"/>
        <sz val="10"/>
        <rFont val="Arial Tur"/>
        <family val="2"/>
      </rPr>
      <t>5</t>
    </r>
  </si>
  <si>
    <t>YAPISAL KATSAYI</t>
  </si>
  <si>
    <r>
      <t>c</t>
    </r>
    <r>
      <rPr>
        <vertAlign val="subscript"/>
        <sz val="10"/>
        <rFont val="Arial Tur"/>
        <family val="2"/>
      </rPr>
      <t>2</t>
    </r>
    <r>
      <rPr>
        <sz val="10"/>
        <rFont val="Arial Tur"/>
        <family val="0"/>
      </rPr>
      <t>=</t>
    </r>
  </si>
  <si>
    <r>
      <t>c</t>
    </r>
    <r>
      <rPr>
        <vertAlign val="subscript"/>
        <sz val="10"/>
        <rFont val="Arial Tur"/>
        <family val="2"/>
      </rPr>
      <t>3</t>
    </r>
    <r>
      <rPr>
        <sz val="10"/>
        <rFont val="Arial Tur"/>
        <family val="0"/>
      </rPr>
      <t>=</t>
    </r>
  </si>
  <si>
    <r>
      <t>c</t>
    </r>
    <r>
      <rPr>
        <vertAlign val="subscript"/>
        <sz val="10"/>
        <rFont val="Arial Tur"/>
        <family val="2"/>
      </rPr>
      <t>4</t>
    </r>
    <r>
      <rPr>
        <sz val="10"/>
        <rFont val="Arial Tur"/>
        <family val="0"/>
      </rPr>
      <t>=</t>
    </r>
  </si>
  <si>
    <r>
      <t>c</t>
    </r>
    <r>
      <rPr>
        <vertAlign val="subscript"/>
        <sz val="10"/>
        <rFont val="Arial Tur"/>
        <family val="2"/>
      </rPr>
      <t>5</t>
    </r>
    <r>
      <rPr>
        <sz val="10"/>
        <rFont val="Arial Tur"/>
        <family val="0"/>
      </rPr>
      <t>=</t>
    </r>
  </si>
  <si>
    <t>YAPI DEĞERİ</t>
  </si>
  <si>
    <t>YAPI DOLULUĞU</t>
  </si>
  <si>
    <t>sürekli kullanım</t>
  </si>
  <si>
    <t>Nc=</t>
  </si>
  <si>
    <t>E=1-Nc/Nd</t>
  </si>
  <si>
    <t>E=</t>
  </si>
  <si>
    <t>normal kalabalık</t>
  </si>
  <si>
    <t>4-ETKİNLİK FAKTÖRÜ VE KORUMA SEVİYESİ</t>
  </si>
  <si>
    <t>yanıcı olmayan</t>
  </si>
  <si>
    <t>YAPININ ÖNEMİ</t>
  </si>
  <si>
    <r>
      <t xml:space="preserve">YILDA BEKLENEN FIRTINALI GÜN SAYISI:          </t>
    </r>
    <r>
      <rPr>
        <b/>
        <sz val="11"/>
        <rFont val="Arial Tur"/>
        <family val="2"/>
      </rPr>
      <t>Td=</t>
    </r>
  </si>
  <si>
    <t>Kiremit</t>
  </si>
  <si>
    <t>YILDIRIMDAN KORUNMA SİSTEMİ HESAPLARI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</si>
</sst>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</numFmts>
  <fonts count="9">
    <font>
      <sz val="10"/>
      <name val="Arial Tur"/>
      <family val="0"/>
    </font>
    <font>
      <b/>
      <sz val="10"/>
      <name val="Arial Tur"/>
      <family val="2"/>
    </font>
    <font>
      <sz val="10"/>
      <name val="Symbol"/>
      <family val="1"/>
    </font>
    <font>
      <vertAlign val="subscript"/>
      <sz val="10"/>
      <name val="Arial Tur"/>
      <family val="2"/>
    </font>
    <font>
      <vertAlign val="superscript"/>
      <sz val="10"/>
      <name val="Arial Tur"/>
      <family val="2"/>
    </font>
    <font>
      <b/>
      <i/>
      <u val="single"/>
      <sz val="10"/>
      <name val="Arial Tur"/>
      <family val="2"/>
    </font>
    <font>
      <b/>
      <sz val="11"/>
      <name val="Arial Tur"/>
      <family val="2"/>
    </font>
    <font>
      <b/>
      <u val="single"/>
      <sz val="11"/>
      <name val="Arial Tur"/>
      <family val="2"/>
    </font>
    <font>
      <b/>
      <i/>
      <sz val="19"/>
      <name val="Arial Tu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I48"/>
  <sheetViews>
    <sheetView tabSelected="1" workbookViewId="0" topLeftCell="A26">
      <selection activeCell="E55" sqref="E55"/>
    </sheetView>
  </sheetViews>
  <sheetFormatPr defaultColWidth="9.00390625" defaultRowHeight="12.75"/>
  <cols>
    <col min="3" max="3" width="11.625" style="0" customWidth="1"/>
    <col min="4" max="4" width="1.875" style="0" customWidth="1"/>
    <col min="5" max="5" width="28.125" style="0" customWidth="1"/>
    <col min="6" max="6" width="5.625" style="0" customWidth="1"/>
    <col min="7" max="7" width="13.375" style="0" customWidth="1"/>
    <col min="9" max="9" width="8.00390625" style="0" customWidth="1"/>
  </cols>
  <sheetData>
    <row r="1" spans="2:4" ht="24" thickBot="1">
      <c r="B1" s="27" t="s">
        <v>41</v>
      </c>
      <c r="D1" s="26"/>
    </row>
    <row r="2" spans="2:9" ht="12.75">
      <c r="B2" s="1" t="s">
        <v>0</v>
      </c>
      <c r="C2" s="2"/>
      <c r="D2" s="2"/>
      <c r="E2" s="2"/>
      <c r="F2" s="2"/>
      <c r="G2" s="2"/>
      <c r="H2" s="2"/>
      <c r="I2" s="3"/>
    </row>
    <row r="3" spans="2:9" ht="12.75">
      <c r="B3" s="25" t="s">
        <v>1</v>
      </c>
      <c r="C3" s="23"/>
      <c r="D3" s="23"/>
      <c r="E3" s="23"/>
      <c r="F3" s="23"/>
      <c r="G3" s="23"/>
      <c r="H3" s="23"/>
      <c r="I3" s="24"/>
    </row>
    <row r="4" spans="2:9" ht="12.75">
      <c r="B4" s="12" t="s">
        <v>2</v>
      </c>
      <c r="C4" s="4"/>
      <c r="D4" s="4"/>
      <c r="E4" s="4"/>
      <c r="F4" s="4"/>
      <c r="G4" s="4"/>
      <c r="H4" s="4"/>
      <c r="I4" s="5"/>
    </row>
    <row r="5" spans="2:9" ht="12.75">
      <c r="B5" s="6" t="s">
        <v>3</v>
      </c>
      <c r="C5" s="4"/>
      <c r="D5" s="4"/>
      <c r="E5" s="4"/>
      <c r="F5" s="4"/>
      <c r="G5" s="4"/>
      <c r="H5" s="4"/>
      <c r="I5" s="5"/>
    </row>
    <row r="6" spans="2:9" ht="12.75">
      <c r="B6" s="6"/>
      <c r="C6" s="4"/>
      <c r="D6" s="4"/>
      <c r="E6" s="4"/>
      <c r="F6" s="4"/>
      <c r="G6" s="4"/>
      <c r="H6" s="4"/>
      <c r="I6" s="5"/>
    </row>
    <row r="7" spans="2:9" ht="12.75">
      <c r="B7" s="6" t="s">
        <v>4</v>
      </c>
      <c r="C7" s="4"/>
      <c r="D7" s="4"/>
      <c r="E7" s="7" t="s">
        <v>5</v>
      </c>
      <c r="F7" s="29">
        <v>30</v>
      </c>
      <c r="G7" s="4" t="s">
        <v>11</v>
      </c>
      <c r="H7" s="4"/>
      <c r="I7" s="5"/>
    </row>
    <row r="8" spans="2:9" ht="12.75">
      <c r="B8" s="6" t="s">
        <v>6</v>
      </c>
      <c r="C8" s="4"/>
      <c r="D8" s="4"/>
      <c r="E8" s="7" t="s">
        <v>8</v>
      </c>
      <c r="F8" s="29">
        <v>10</v>
      </c>
      <c r="G8" s="4" t="s">
        <v>11</v>
      </c>
      <c r="H8" s="4"/>
      <c r="I8" s="5"/>
    </row>
    <row r="9" spans="2:9" ht="12.75">
      <c r="B9" s="6" t="s">
        <v>7</v>
      </c>
      <c r="C9" s="4"/>
      <c r="D9" s="4"/>
      <c r="E9" s="7" t="s">
        <v>9</v>
      </c>
      <c r="F9" s="29">
        <v>30</v>
      </c>
      <c r="G9" s="4" t="s">
        <v>11</v>
      </c>
      <c r="H9" s="4"/>
      <c r="I9" s="5"/>
    </row>
    <row r="10" spans="2:9" ht="15">
      <c r="B10" s="15" t="s">
        <v>10</v>
      </c>
      <c r="C10" s="14">
        <f>F7*F8+6*F9*(F7+F8)+9*3.1415*F9*F9</f>
        <v>32946.15</v>
      </c>
      <c r="D10" s="14"/>
      <c r="E10" s="14" t="s">
        <v>12</v>
      </c>
      <c r="F10" s="4"/>
      <c r="G10" s="4"/>
      <c r="H10" s="4"/>
      <c r="I10" s="5"/>
    </row>
    <row r="11" spans="2:9" ht="12.75">
      <c r="B11" s="22"/>
      <c r="C11" s="23"/>
      <c r="D11" s="23"/>
      <c r="E11" s="23"/>
      <c r="F11" s="23"/>
      <c r="G11" s="23"/>
      <c r="H11" s="23"/>
      <c r="I11" s="24"/>
    </row>
    <row r="12" spans="2:9" ht="12.75">
      <c r="B12" s="12" t="s">
        <v>13</v>
      </c>
      <c r="C12" s="4"/>
      <c r="D12" s="4"/>
      <c r="E12" s="4"/>
      <c r="F12" s="4"/>
      <c r="G12" s="4"/>
      <c r="H12" s="4"/>
      <c r="I12" s="5"/>
    </row>
    <row r="13" spans="2:9" ht="15">
      <c r="B13" s="6" t="s">
        <v>15</v>
      </c>
      <c r="C13" s="4"/>
      <c r="D13" s="4"/>
      <c r="E13" s="4"/>
      <c r="F13" s="4"/>
      <c r="G13" s="4"/>
      <c r="H13" s="4"/>
      <c r="I13" s="5"/>
    </row>
    <row r="14" spans="2:9" ht="12.75">
      <c r="B14" s="6"/>
      <c r="C14" s="4"/>
      <c r="D14" s="4"/>
      <c r="E14" s="4"/>
      <c r="F14" s="4"/>
      <c r="G14" s="4"/>
      <c r="H14" s="4"/>
      <c r="I14" s="5"/>
    </row>
    <row r="15" spans="2:9" ht="15">
      <c r="B15" s="6" t="s">
        <v>39</v>
      </c>
      <c r="C15" s="4"/>
      <c r="D15" s="4"/>
      <c r="E15" s="4"/>
      <c r="F15" s="14">
        <v>11.9</v>
      </c>
      <c r="G15" s="4"/>
      <c r="H15" s="4"/>
      <c r="I15" s="5"/>
    </row>
    <row r="16" spans="2:9" ht="12.75">
      <c r="B16" s="6" t="s">
        <v>16</v>
      </c>
      <c r="C16" s="4"/>
      <c r="D16" s="4"/>
      <c r="E16" s="4"/>
      <c r="F16" s="4"/>
      <c r="G16" s="4"/>
      <c r="H16" s="4"/>
      <c r="I16" s="5"/>
    </row>
    <row r="17" spans="2:9" ht="15">
      <c r="B17" s="15" t="s">
        <v>17</v>
      </c>
      <c r="C17" s="14">
        <f>0.04*(F15)^1.25</f>
        <v>0.8840843302169966</v>
      </c>
      <c r="D17" s="4"/>
      <c r="E17" s="4"/>
      <c r="F17" s="4"/>
      <c r="G17" s="4"/>
      <c r="H17" s="4"/>
      <c r="I17" s="5"/>
    </row>
    <row r="18" spans="2:9" ht="12.75">
      <c r="B18" s="6"/>
      <c r="C18" s="4"/>
      <c r="D18" s="4"/>
      <c r="E18" s="4"/>
      <c r="F18" s="4"/>
      <c r="G18" s="4"/>
      <c r="H18" s="4"/>
      <c r="I18" s="5"/>
    </row>
    <row r="19" spans="2:9" ht="14.25">
      <c r="B19" s="6" t="s">
        <v>18</v>
      </c>
      <c r="C19" s="4"/>
      <c r="D19" s="4"/>
      <c r="E19" s="4"/>
      <c r="F19" s="4">
        <v>0.5</v>
      </c>
      <c r="G19" s="4"/>
      <c r="H19" s="4"/>
      <c r="I19" s="5"/>
    </row>
    <row r="20" spans="2:9" ht="12.75">
      <c r="B20" s="6" t="s">
        <v>19</v>
      </c>
      <c r="C20" s="4"/>
      <c r="D20" s="4"/>
      <c r="E20" s="4"/>
      <c r="F20" s="4"/>
      <c r="G20" s="4"/>
      <c r="H20" s="4"/>
      <c r="I20" s="5"/>
    </row>
    <row r="21" spans="2:9" ht="15">
      <c r="B21" s="6" t="s">
        <v>14</v>
      </c>
      <c r="C21" s="4"/>
      <c r="D21" s="4"/>
      <c r="E21" s="4"/>
      <c r="F21" s="4"/>
      <c r="G21" s="4"/>
      <c r="H21" s="4"/>
      <c r="I21" s="5"/>
    </row>
    <row r="22" spans="2:9" ht="12.75">
      <c r="B22" s="6"/>
      <c r="C22" s="4"/>
      <c r="D22" s="4"/>
      <c r="E22" s="4"/>
      <c r="F22" s="4"/>
      <c r="G22" s="4"/>
      <c r="H22" s="4"/>
      <c r="I22" s="5"/>
    </row>
    <row r="23" spans="2:9" ht="15">
      <c r="B23" s="15" t="s">
        <v>20</v>
      </c>
      <c r="C23" s="16">
        <f>C17*C10*F19/1000000</f>
        <v>0.014563587477989352</v>
      </c>
      <c r="D23" s="4"/>
      <c r="E23" s="4"/>
      <c r="F23" s="4"/>
      <c r="G23" s="4"/>
      <c r="H23" s="4"/>
      <c r="I23" s="5"/>
    </row>
    <row r="24" spans="2:9" ht="12.75">
      <c r="B24" s="22"/>
      <c r="C24" s="23"/>
      <c r="D24" s="23"/>
      <c r="E24" s="23"/>
      <c r="F24" s="23"/>
      <c r="G24" s="23"/>
      <c r="H24" s="23"/>
      <c r="I24" s="24"/>
    </row>
    <row r="25" spans="2:9" ht="12.75">
      <c r="B25" s="12" t="s">
        <v>21</v>
      </c>
      <c r="C25" s="4"/>
      <c r="D25" s="4"/>
      <c r="E25" s="4"/>
      <c r="F25" s="4"/>
      <c r="G25" s="4"/>
      <c r="H25" s="4"/>
      <c r="I25" s="5"/>
    </row>
    <row r="26" spans="2:9" ht="12.75">
      <c r="B26" s="6"/>
      <c r="C26" s="4"/>
      <c r="D26" s="4"/>
      <c r="E26" s="4"/>
      <c r="F26" s="4"/>
      <c r="G26" s="4"/>
      <c r="H26" s="4"/>
      <c r="I26" s="5"/>
    </row>
    <row r="27" spans="2:9" ht="15">
      <c r="B27" s="6" t="s">
        <v>22</v>
      </c>
      <c r="C27" s="4"/>
      <c r="D27" s="4"/>
      <c r="E27" s="4" t="s">
        <v>23</v>
      </c>
      <c r="F27" s="4"/>
      <c r="G27" s="4"/>
      <c r="H27" s="4"/>
      <c r="I27" s="5"/>
    </row>
    <row r="28" spans="2:9" ht="12.75">
      <c r="B28" s="6"/>
      <c r="C28" s="4"/>
      <c r="D28" s="4"/>
      <c r="E28" s="4"/>
      <c r="F28" s="4"/>
      <c r="G28" s="4"/>
      <c r="H28" s="4"/>
      <c r="I28" s="5"/>
    </row>
    <row r="29" spans="2:9" ht="14.25">
      <c r="B29" s="6" t="s">
        <v>24</v>
      </c>
      <c r="C29" s="4"/>
      <c r="D29" s="4"/>
      <c r="E29" s="7" t="s">
        <v>25</v>
      </c>
      <c r="F29" s="4">
        <v>0.5</v>
      </c>
      <c r="G29" s="4"/>
      <c r="H29" s="4"/>
      <c r="I29" s="5"/>
    </row>
    <row r="30" spans="2:9" ht="12.75">
      <c r="B30" s="6" t="s">
        <v>40</v>
      </c>
      <c r="C30" s="4"/>
      <c r="D30" s="4"/>
      <c r="E30" s="7"/>
      <c r="F30" s="4"/>
      <c r="G30" s="4"/>
      <c r="H30" s="4"/>
      <c r="I30" s="5"/>
    </row>
    <row r="31" spans="2:9" ht="14.25">
      <c r="B31" s="6" t="s">
        <v>29</v>
      </c>
      <c r="C31" s="4"/>
      <c r="D31" s="4"/>
      <c r="E31" s="7" t="s">
        <v>26</v>
      </c>
      <c r="F31" s="4">
        <v>0.5</v>
      </c>
      <c r="G31" s="4"/>
      <c r="H31" s="4"/>
      <c r="I31" s="5"/>
    </row>
    <row r="32" spans="2:9" ht="12.75">
      <c r="B32" s="6" t="s">
        <v>37</v>
      </c>
      <c r="C32" s="4"/>
      <c r="D32" s="4"/>
      <c r="E32" s="7"/>
      <c r="F32" s="4"/>
      <c r="G32" s="4"/>
      <c r="H32" s="4"/>
      <c r="I32" s="5"/>
    </row>
    <row r="33" spans="2:9" ht="14.25">
      <c r="B33" s="6" t="s">
        <v>30</v>
      </c>
      <c r="C33" s="4"/>
      <c r="D33" s="4"/>
      <c r="E33" s="7" t="s">
        <v>27</v>
      </c>
      <c r="F33" s="4">
        <v>1</v>
      </c>
      <c r="G33" s="4"/>
      <c r="H33" s="4"/>
      <c r="I33" s="5"/>
    </row>
    <row r="34" spans="2:9" ht="12.75">
      <c r="B34" s="6" t="s">
        <v>35</v>
      </c>
      <c r="C34" s="4"/>
      <c r="D34" s="4"/>
      <c r="E34" s="7"/>
      <c r="F34" s="4"/>
      <c r="G34" s="4"/>
      <c r="H34" s="4"/>
      <c r="I34" s="5"/>
    </row>
    <row r="35" spans="2:9" ht="14.25">
      <c r="B35" s="6" t="s">
        <v>38</v>
      </c>
      <c r="C35" s="4"/>
      <c r="D35" s="4"/>
      <c r="E35" s="7" t="s">
        <v>28</v>
      </c>
      <c r="F35" s="4">
        <v>5</v>
      </c>
      <c r="G35" s="4"/>
      <c r="H35" s="4"/>
      <c r="I35" s="5"/>
    </row>
    <row r="36" spans="2:9" ht="12.75">
      <c r="B36" s="6" t="s">
        <v>31</v>
      </c>
      <c r="C36" s="4"/>
      <c r="D36" s="4"/>
      <c r="E36" s="4"/>
      <c r="F36" s="4"/>
      <c r="G36" s="4"/>
      <c r="H36" s="4"/>
      <c r="I36" s="5"/>
    </row>
    <row r="37" spans="2:9" ht="12.75">
      <c r="B37" s="6"/>
      <c r="C37" s="4"/>
      <c r="D37" s="4"/>
      <c r="E37" s="4"/>
      <c r="F37" s="4"/>
      <c r="G37" s="4"/>
      <c r="H37" s="4"/>
      <c r="I37" s="5"/>
    </row>
    <row r="38" spans="2:9" ht="15">
      <c r="B38" s="15" t="s">
        <v>32</v>
      </c>
      <c r="C38" s="16">
        <f>5.5/(1000*F29*F31*F33*F35)</f>
        <v>0.0044</v>
      </c>
      <c r="D38" s="4"/>
      <c r="E38" s="4"/>
      <c r="F38" s="4"/>
      <c r="G38" s="4"/>
      <c r="H38" s="4"/>
      <c r="I38" s="5"/>
    </row>
    <row r="39" spans="2:9" ht="15">
      <c r="B39" s="6"/>
      <c r="C39" s="4"/>
      <c r="D39" s="4"/>
      <c r="E39" s="16">
        <f>C23</f>
        <v>0.014563587477989352</v>
      </c>
      <c r="F39" s="17" t="str">
        <f>IF(C23&gt;C38,"&gt;","&lt;")</f>
        <v>&gt;</v>
      </c>
      <c r="G39" s="18">
        <f>C38</f>
        <v>0.0044</v>
      </c>
      <c r="H39" s="4"/>
      <c r="I39" s="5"/>
    </row>
    <row r="40" spans="2:9" ht="12.75">
      <c r="B40" s="8"/>
      <c r="C40" s="4"/>
      <c r="D40" s="4"/>
      <c r="E40" s="4"/>
      <c r="F40" s="4"/>
      <c r="G40" s="4"/>
      <c r="H40" s="4"/>
      <c r="I40" s="5"/>
    </row>
    <row r="41" spans="2:9" ht="15">
      <c r="B41" s="13" t="str">
        <f>IF(C23&gt;C38,"Nd&gt;Nc    KORUMA GEREKLİDİR.","Nd&lt;Nc    KORUMA İSTEĞE BAĞLIDIR.")</f>
        <v>Nd&gt;Nc    KORUMA GEREKLİDİR.</v>
      </c>
      <c r="C41" s="14"/>
      <c r="D41" s="14"/>
      <c r="E41" s="14"/>
      <c r="F41" s="4"/>
      <c r="G41" s="4"/>
      <c r="H41" s="4"/>
      <c r="I41" s="5"/>
    </row>
    <row r="42" spans="2:9" ht="12.75">
      <c r="B42" s="22"/>
      <c r="C42" s="23"/>
      <c r="D42" s="23"/>
      <c r="E42" s="23"/>
      <c r="F42" s="23"/>
      <c r="G42" s="23"/>
      <c r="H42" s="23"/>
      <c r="I42" s="24"/>
    </row>
    <row r="43" spans="2:9" ht="12.75">
      <c r="B43" s="12" t="s">
        <v>36</v>
      </c>
      <c r="C43" s="4"/>
      <c r="D43" s="4"/>
      <c r="E43" s="4"/>
      <c r="F43" s="4"/>
      <c r="G43" s="4"/>
      <c r="H43" s="4"/>
      <c r="I43" s="5"/>
    </row>
    <row r="44" spans="2:9" ht="12.75">
      <c r="B44" s="6" t="s">
        <v>33</v>
      </c>
      <c r="C44" s="4"/>
      <c r="D44" s="4"/>
      <c r="E44" s="4"/>
      <c r="F44" s="4"/>
      <c r="G44" s="4"/>
      <c r="H44" s="4"/>
      <c r="I44" s="5"/>
    </row>
    <row r="45" spans="2:9" ht="15">
      <c r="B45" s="15" t="s">
        <v>34</v>
      </c>
      <c r="C45" s="19">
        <f>1-(C38/C23)</f>
        <v>0.6978766387986524</v>
      </c>
      <c r="D45" s="20" t="str">
        <f>IF(C45&gt;E45,"&gt;","&lt;")</f>
        <v>&lt;</v>
      </c>
      <c r="E45" s="14" t="str">
        <f>IF(C45&lt;0,"0",IF(C45&lt;0.8,"0.80",IF(C45&lt;0.9,"0.90",IF(C45&lt;0.95,"0.95",IF(C45&lt;0.98,"0.98","0.98")))))</f>
        <v>0.80</v>
      </c>
      <c r="F45" s="4"/>
      <c r="G45" s="4"/>
      <c r="H45" s="4"/>
      <c r="I45" s="5"/>
    </row>
    <row r="46" spans="2:9" ht="12.75">
      <c r="B46" s="6"/>
      <c r="C46" s="4"/>
      <c r="D46" s="4"/>
      <c r="E46" s="4"/>
      <c r="F46" s="4"/>
      <c r="G46" s="4"/>
      <c r="H46" s="4"/>
      <c r="I46" s="5"/>
    </row>
    <row r="47" spans="2:9" ht="15.75" thickBot="1">
      <c r="B47" s="6"/>
      <c r="C47" s="21" t="str">
        <f>IF(C45&lt;0,"KORUMA İSTEĞE BAĞLIDIR    KAFES GENİŞLİĞİ =20m",IF(C45&lt;0.8,"SEVİYE 4        KAFES GENİŞLİĞİ =20m",IF(C45&lt;0.9,"SEVİYE 3    KAFES GENİŞLİĞİ =15m",IF(C45&lt;0.95,"SEVİYE 2    KAFES GENİŞLİĞİ =10m",IF(C45&lt;0.98,"SEVİYE 1    KAFES GENİŞLİĞİ =5m","SEVİYE 1 + EK ÖNLEM    KAFES GENİŞLİĞİ =5m")))))</f>
        <v>SEVİYE 4        KAFES GENİŞLİĞİ =20m</v>
      </c>
      <c r="D47" s="21"/>
      <c r="E47" s="21"/>
      <c r="F47" s="28"/>
      <c r="G47" s="28"/>
      <c r="H47" s="28"/>
      <c r="I47" s="5"/>
    </row>
    <row r="48" spans="2:9" ht="14.25" thickBot="1" thickTop="1">
      <c r="B48" s="9"/>
      <c r="C48" s="10"/>
      <c r="D48" s="10"/>
      <c r="E48" s="10"/>
      <c r="F48" s="10"/>
      <c r="G48" s="10"/>
      <c r="H48" s="10"/>
      <c r="I48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ORHAN ORUCU</cp:lastModifiedBy>
  <cp:lastPrinted>2003-02-24T23:18:19Z</cp:lastPrinted>
  <dcterms:created xsi:type="dcterms:W3CDTF">2002-09-09T14:06:50Z</dcterms:created>
  <dcterms:modified xsi:type="dcterms:W3CDTF">2003-03-12T11:21:24Z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15EE084B">
    <vt:lpwstr/>
  </property>
  <property fmtid="{D5CDD505-2E9C-101B-9397-08002B2CF9AE}" pid="35" name="IVID356217ED">
    <vt:lpwstr/>
  </property>
  <property fmtid="{D5CDD505-2E9C-101B-9397-08002B2CF9AE}" pid="36" name="IVID31441407">
    <vt:lpwstr/>
  </property>
  <property fmtid="{D5CDD505-2E9C-101B-9397-08002B2CF9AE}" pid="37" name="IVID33451303">
    <vt:lpwstr/>
  </property>
  <property fmtid="{D5CDD505-2E9C-101B-9397-08002B2CF9AE}" pid="38" name="IVID106110EF">
    <vt:lpwstr/>
  </property>
  <property fmtid="{D5CDD505-2E9C-101B-9397-08002B2CF9AE}" pid="39" name="IVID381D13DD">
    <vt:lpwstr/>
  </property>
  <property fmtid="{D5CDD505-2E9C-101B-9397-08002B2CF9AE}" pid="40" name="IVID2F441BEB">
    <vt:lpwstr/>
  </property>
  <property fmtid="{D5CDD505-2E9C-101B-9397-08002B2CF9AE}" pid="41" name="IVIDE2B19F1">
    <vt:lpwstr/>
  </property>
  <property fmtid="{D5CDD505-2E9C-101B-9397-08002B2CF9AE}" pid="42" name="IVID311013D9">
    <vt:lpwstr/>
  </property>
  <property fmtid="{D5CDD505-2E9C-101B-9397-08002B2CF9AE}" pid="43" name="IVID353E12D6">
    <vt:lpwstr/>
  </property>
  <property fmtid="{D5CDD505-2E9C-101B-9397-08002B2CF9AE}" pid="44" name="IVID20B5B869">
    <vt:lpwstr/>
  </property>
  <property fmtid="{D5CDD505-2E9C-101B-9397-08002B2CF9AE}" pid="45" name="IVID1E6708EE">
    <vt:lpwstr/>
  </property>
  <property fmtid="{D5CDD505-2E9C-101B-9397-08002B2CF9AE}" pid="46" name="IVID3C271E03">
    <vt:lpwstr/>
  </property>
  <property fmtid="{D5CDD505-2E9C-101B-9397-08002B2CF9AE}" pid="47" name="IVID160813D1">
    <vt:lpwstr/>
  </property>
  <property fmtid="{D5CDD505-2E9C-101B-9397-08002B2CF9AE}" pid="48" name="IVID254C14E8">
    <vt:lpwstr/>
  </property>
</Properties>
</file>