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MC EVAL FORM" sheetId="1" r:id="rId1"/>
    <sheet name="EMC Example 1st Cycle" sheetId="2" r:id="rId2"/>
    <sheet name="EMC Example Int" sheetId="3" r:id="rId3"/>
  </sheets>
  <definedNames/>
  <calcPr fullCalcOnLoad="1"/>
</workbook>
</file>

<file path=xl/sharedStrings.xml><?xml version="1.0" encoding="utf-8"?>
<sst xmlns="http://schemas.openxmlformats.org/spreadsheetml/2006/main" count="489" uniqueCount="141">
  <si>
    <t>Maths</t>
  </si>
  <si>
    <t>Basic Sciences</t>
  </si>
  <si>
    <t>Others</t>
  </si>
  <si>
    <t>Non Tech. Subjects</t>
  </si>
  <si>
    <t>Subject</t>
  </si>
  <si>
    <t>Nº</t>
  </si>
  <si>
    <t>Classification of Subjects</t>
  </si>
  <si>
    <t>Total</t>
  </si>
  <si>
    <t>Percentages</t>
  </si>
  <si>
    <t>FEANI EMC - Evaluation of a programme for the FEANI INDEX</t>
  </si>
  <si>
    <t>Country:</t>
  </si>
  <si>
    <t>School:</t>
  </si>
  <si>
    <t>Programme:</t>
  </si>
  <si>
    <t>Date:</t>
  </si>
  <si>
    <t>Education</t>
  </si>
  <si>
    <t xml:space="preserve">  T</t>
  </si>
  <si>
    <t xml:space="preserve">  U</t>
  </si>
  <si>
    <t>Programme duration</t>
  </si>
  <si>
    <t>Mathematics content</t>
  </si>
  <si>
    <t>Basic Sciences content</t>
  </si>
  <si>
    <t>Engineering Sciences content</t>
  </si>
  <si>
    <t>Non Technical Subjects content</t>
  </si>
  <si>
    <t>Result</t>
  </si>
  <si>
    <t>Eng. Subjects</t>
  </si>
  <si>
    <t>FEANI country</t>
  </si>
  <si>
    <t>Famous School</t>
  </si>
  <si>
    <t>Mechanical Engineering</t>
  </si>
  <si>
    <t>NN</t>
  </si>
  <si>
    <t>May 2007</t>
  </si>
  <si>
    <t>Linear Algebra and Analytical Geometry</t>
  </si>
  <si>
    <t>Introduction to Mech. Eng.</t>
  </si>
  <si>
    <t>Chemistry</t>
  </si>
  <si>
    <t>Mathematical Analysis I</t>
  </si>
  <si>
    <t>Mechanical Drawing</t>
  </si>
  <si>
    <t>Introduction to Programming</t>
  </si>
  <si>
    <t>Materials</t>
  </si>
  <si>
    <t>Mechanics</t>
  </si>
  <si>
    <t>Thermodynamics</t>
  </si>
  <si>
    <t>Fluid Mechanics</t>
  </si>
  <si>
    <t>Noise and Vibrations</t>
  </si>
  <si>
    <t>Mechanical Technology I</t>
  </si>
  <si>
    <t>Branch:</t>
  </si>
  <si>
    <t>Introd. to Quality Control</t>
  </si>
  <si>
    <t>Sociology and Innovation</t>
  </si>
  <si>
    <t>Quality, Environment and Safety</t>
  </si>
  <si>
    <t>Cycle</t>
  </si>
  <si>
    <t>Production</t>
  </si>
  <si>
    <t>Automation</t>
  </si>
  <si>
    <t>Applied Mechanics</t>
  </si>
  <si>
    <t>Economics and Management</t>
  </si>
  <si>
    <t>Mechanics of Materials II</t>
  </si>
  <si>
    <t>Mechanical Technology II</t>
  </si>
  <si>
    <t>Mechanics of Materials I</t>
  </si>
  <si>
    <t>Electrotechnics</t>
  </si>
  <si>
    <t>Machine Elements I</t>
  </si>
  <si>
    <t>Machine Elements II</t>
  </si>
  <si>
    <t>Mechanical Technology III</t>
  </si>
  <si>
    <t>Operations management</t>
  </si>
  <si>
    <t>CAM</t>
  </si>
  <si>
    <t>Years</t>
  </si>
  <si>
    <t>(Years)</t>
  </si>
  <si>
    <t>Project</t>
  </si>
  <si>
    <t>Units: ECTS</t>
  </si>
  <si>
    <t>Energy</t>
  </si>
  <si>
    <t>Introd. Climatization and Refrigeration</t>
  </si>
  <si>
    <t>Climatization Systems</t>
  </si>
  <si>
    <t>Refrigeration Systems</t>
  </si>
  <si>
    <t>Networks of Fluids</t>
  </si>
  <si>
    <t>Systems of Conversion of Energy</t>
  </si>
  <si>
    <t>Heat and Mass Transfer</t>
  </si>
  <si>
    <t>Automobile</t>
  </si>
  <si>
    <t>Mechanical Systems of Vehicles</t>
  </si>
  <si>
    <t>Industrial Control</t>
  </si>
  <si>
    <t>Tribology</t>
  </si>
  <si>
    <t>Operations Management</t>
  </si>
  <si>
    <t>Energetic Simulation</t>
  </si>
  <si>
    <t>Thermal Motors</t>
  </si>
  <si>
    <t>Vehicle Maintenance</t>
  </si>
  <si>
    <t>EMC Decision</t>
  </si>
  <si>
    <t>FEANI Country</t>
  </si>
  <si>
    <t>Biomedic Engineering</t>
  </si>
  <si>
    <t>June 2007</t>
  </si>
  <si>
    <t>Int</t>
  </si>
  <si>
    <t>Anatomy and Histology</t>
  </si>
  <si>
    <t>Differential and Integral Calculus I</t>
  </si>
  <si>
    <t>Programming</t>
  </si>
  <si>
    <t>Introd. to Biomedical Engineering</t>
  </si>
  <si>
    <t>Linear Algebra</t>
  </si>
  <si>
    <t>Bio-electricity</t>
  </si>
  <si>
    <t>Differential and Integral Calculus II</t>
  </si>
  <si>
    <t>Mechanics and Waves</t>
  </si>
  <si>
    <t>Circuit Theory and Electronics Fund.</t>
  </si>
  <si>
    <t>Biochemistry and Molecular Biology</t>
  </si>
  <si>
    <t>Systems Physiology</t>
  </si>
  <si>
    <t>Electromagnetism and Optics</t>
  </si>
  <si>
    <t>Data Bases and Algorithms</t>
  </si>
  <si>
    <t>Metabolism and Endocrinology</t>
  </si>
  <si>
    <t>Probabilities and Statistics</t>
  </si>
  <si>
    <t>Solid Mechanics</t>
  </si>
  <si>
    <t>Signals and Systems</t>
  </si>
  <si>
    <t>Disease Mechanisms</t>
  </si>
  <si>
    <t>Quantum Mechanics</t>
  </si>
  <si>
    <t>Electronics</t>
  </si>
  <si>
    <t>Quantum Physics</t>
  </si>
  <si>
    <t>Analysis II</t>
  </si>
  <si>
    <t>Management</t>
  </si>
  <si>
    <t>Chemistry Physics</t>
  </si>
  <si>
    <t>Computational Mechanics</t>
  </si>
  <si>
    <t>Biomaterials I</t>
  </si>
  <si>
    <t>Biomechanics</t>
  </si>
  <si>
    <t>Genetics Engineering</t>
  </si>
  <si>
    <t>Instrumentation and Signal Acquisition</t>
  </si>
  <si>
    <t>Biomaterials II</t>
  </si>
  <si>
    <t>Tissue Biomechanics</t>
  </si>
  <si>
    <t>Bioinformatics</t>
  </si>
  <si>
    <t>Robotics</t>
  </si>
  <si>
    <t>Digital Processing of Signals</t>
  </si>
  <si>
    <t>Physics of Radiation</t>
  </si>
  <si>
    <t>Imagiology Technics</t>
  </si>
  <si>
    <t>Thesis</t>
  </si>
  <si>
    <t>Althoubh the NTS content is insufficient, the WG proposes the approval of the programme.</t>
  </si>
  <si>
    <t>School representative:</t>
  </si>
  <si>
    <t>Renewable Energies</t>
  </si>
  <si>
    <t>Computational Mathematics</t>
  </si>
  <si>
    <t>Organic Chemistry</t>
  </si>
  <si>
    <t>Biomolecular and Cellular Engineering</t>
  </si>
  <si>
    <t>Strategic and Commercial Managment</t>
  </si>
  <si>
    <r>
      <t>(1</t>
    </r>
    <r>
      <rPr>
        <vertAlign val="superscript"/>
        <sz val="7"/>
        <rFont val="Arial"/>
        <family val="0"/>
      </rPr>
      <t>st</t>
    </r>
    <r>
      <rPr>
        <sz val="7"/>
        <rFont val="Arial"/>
        <family val="0"/>
      </rPr>
      <t>, 2</t>
    </r>
    <r>
      <rPr>
        <vertAlign val="superscript"/>
        <sz val="7"/>
        <rFont val="Arial"/>
        <family val="0"/>
      </rPr>
      <t>nd</t>
    </r>
    <r>
      <rPr>
        <sz val="7"/>
        <rFont val="Arial"/>
        <family val="0"/>
      </rPr>
      <t xml:space="preserve"> or Int)</t>
    </r>
  </si>
  <si>
    <r>
      <t>1</t>
    </r>
    <r>
      <rPr>
        <vertAlign val="superscript"/>
        <sz val="10"/>
        <rFont val="Arial"/>
        <family val="2"/>
      </rPr>
      <t>st</t>
    </r>
  </si>
  <si>
    <t>Imagiology Technology</t>
  </si>
  <si>
    <t>ECTS</t>
  </si>
  <si>
    <t>Notes</t>
  </si>
  <si>
    <t>07.07.06</t>
  </si>
  <si>
    <t xml:space="preserve">      Cycle (post-Bologna only)</t>
  </si>
  <si>
    <r>
      <t xml:space="preserve">                     (1</t>
    </r>
    <r>
      <rPr>
        <vertAlign val="superscript"/>
        <sz val="7"/>
        <rFont val="Arial"/>
        <family val="0"/>
      </rPr>
      <t>st</t>
    </r>
    <r>
      <rPr>
        <sz val="7"/>
        <rFont val="Arial"/>
        <family val="0"/>
      </rPr>
      <t>, 2</t>
    </r>
    <r>
      <rPr>
        <vertAlign val="superscript"/>
        <sz val="7"/>
        <rFont val="Arial"/>
        <family val="0"/>
      </rPr>
      <t>nd</t>
    </r>
    <r>
      <rPr>
        <sz val="7"/>
        <rFont val="Arial"/>
        <family val="0"/>
      </rPr>
      <t xml:space="preserve"> or 2nd cycle integrated)</t>
    </r>
  </si>
  <si>
    <r>
      <t>Classification of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Courses</t>
    </r>
  </si>
  <si>
    <t>Course</t>
  </si>
  <si>
    <t>FEANI EMC and NMC - Evaluation of a programme for the FEANI INDEX</t>
  </si>
  <si>
    <t>Classification of Courses</t>
  </si>
  <si>
    <r>
      <t xml:space="preserve">Classification of </t>
    </r>
    <r>
      <rPr>
        <sz val="10"/>
        <rFont val="Arial"/>
        <family val="2"/>
      </rPr>
      <t>Courses</t>
    </r>
  </si>
  <si>
    <t>NMC Expert (Name, Signature)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</si>
</sst>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%"/>
  </numFmts>
  <fonts count="4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vertAlign val="superscript"/>
      <sz val="7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4" xfId="0" applyBorder="1" applyAlignment="1">
      <alignment horizontal="center"/>
    </xf>
    <xf numFmtId="204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0" borderId="23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04" fontId="0" fillId="0" borderId="26" xfId="0" applyNumberFormat="1" applyBorder="1" applyAlignment="1">
      <alignment horizontal="center"/>
    </xf>
    <xf numFmtId="204" fontId="0" fillId="0" borderId="1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204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44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/>
    </xf>
    <xf numFmtId="0" fontId="44" fillId="0" borderId="42" xfId="0" applyFon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5" fillId="34" borderId="44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Layout" workbookViewId="0" topLeftCell="A1">
      <selection activeCell="K15" sqref="K15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0.57421875" style="0" customWidth="1"/>
    <col min="4" max="4" width="23.421875" style="1" customWidth="1"/>
    <col min="5" max="9" width="8.28125" style="0" customWidth="1"/>
    <col min="10" max="10" width="6.421875" style="0" customWidth="1"/>
  </cols>
  <sheetData>
    <row r="1" spans="1:10" ht="12.75">
      <c r="A1" s="8"/>
      <c r="B1" s="26"/>
      <c r="C1" s="26"/>
      <c r="D1" s="8"/>
      <c r="E1" s="9"/>
      <c r="F1" s="8"/>
      <c r="G1" s="8"/>
      <c r="H1" s="8"/>
      <c r="I1" s="8"/>
      <c r="J1" s="8"/>
    </row>
    <row r="2" spans="1:10" ht="12.75">
      <c r="A2" s="8"/>
      <c r="B2" s="26"/>
      <c r="C2" s="26"/>
      <c r="D2" s="8"/>
      <c r="E2" s="9"/>
      <c r="F2" s="8"/>
      <c r="G2" s="8"/>
      <c r="H2" s="8"/>
      <c r="I2" s="8"/>
      <c r="J2" s="8"/>
    </row>
    <row r="3" spans="1:10" ht="12.75">
      <c r="A3" s="8"/>
      <c r="B3" s="80" t="s">
        <v>137</v>
      </c>
      <c r="C3" s="80"/>
      <c r="D3" s="80"/>
      <c r="E3" s="80"/>
      <c r="F3" s="80"/>
      <c r="G3" s="80"/>
      <c r="H3" s="80"/>
      <c r="I3" s="80"/>
      <c r="J3" s="8"/>
    </row>
    <row r="4" spans="1:10" ht="12.75">
      <c r="A4" s="8"/>
      <c r="B4" s="26"/>
      <c r="C4" s="26"/>
      <c r="D4" s="8"/>
      <c r="E4" s="9"/>
      <c r="F4" s="8"/>
      <c r="G4" s="8"/>
      <c r="H4" s="8"/>
      <c r="I4" s="8"/>
      <c r="J4" s="8"/>
    </row>
    <row r="5" spans="1:10" ht="12.75">
      <c r="A5" s="8"/>
      <c r="B5" s="81" t="s">
        <v>10</v>
      </c>
      <c r="C5" s="81"/>
      <c r="D5" s="38"/>
      <c r="E5" s="9"/>
      <c r="F5" s="8"/>
      <c r="G5" s="8"/>
      <c r="H5" s="8"/>
      <c r="I5" s="8"/>
      <c r="J5" s="8"/>
    </row>
    <row r="6" spans="1:10" ht="12.75">
      <c r="A6" s="8"/>
      <c r="B6" s="61" t="s">
        <v>11</v>
      </c>
      <c r="C6" s="61"/>
      <c r="D6" s="34"/>
      <c r="E6" s="9"/>
      <c r="F6" s="46" t="s">
        <v>14</v>
      </c>
      <c r="G6" s="24"/>
      <c r="H6" s="47" t="s">
        <v>133</v>
      </c>
      <c r="I6" s="24"/>
      <c r="J6" s="8"/>
    </row>
    <row r="7" spans="1:10" ht="12.75">
      <c r="A7" s="8"/>
      <c r="B7" s="61" t="s">
        <v>12</v>
      </c>
      <c r="C7" s="61"/>
      <c r="D7" s="34"/>
      <c r="E7" s="9"/>
      <c r="F7" s="35" t="s">
        <v>60</v>
      </c>
      <c r="G7" s="45"/>
      <c r="H7" s="48" t="s">
        <v>134</v>
      </c>
      <c r="I7" s="45"/>
      <c r="J7" s="8"/>
    </row>
    <row r="8" spans="1:10" ht="12.75">
      <c r="A8" s="8"/>
      <c r="B8" s="61" t="s">
        <v>41</v>
      </c>
      <c r="C8" s="61"/>
      <c r="D8" s="27"/>
      <c r="E8" s="9"/>
      <c r="F8" s="16"/>
      <c r="G8" t="s">
        <v>16</v>
      </c>
      <c r="H8" s="82"/>
      <c r="I8" s="83"/>
      <c r="J8" s="8"/>
    </row>
    <row r="9" spans="1:10" ht="12.75">
      <c r="A9" s="8"/>
      <c r="B9" s="27" t="s">
        <v>121</v>
      </c>
      <c r="C9" s="27"/>
      <c r="D9" s="27"/>
      <c r="E9" s="9"/>
      <c r="F9" s="16"/>
      <c r="G9" t="s">
        <v>15</v>
      </c>
      <c r="H9" s="84"/>
      <c r="I9" s="85"/>
      <c r="J9" s="8"/>
    </row>
    <row r="10" spans="1:10" ht="12.75">
      <c r="A10" s="8"/>
      <c r="B10" s="61" t="s">
        <v>13</v>
      </c>
      <c r="C10" s="61"/>
      <c r="D10" s="27"/>
      <c r="E10" s="9"/>
      <c r="F10" s="8"/>
      <c r="G10" s="8"/>
      <c r="H10" s="8"/>
      <c r="I10" s="8"/>
      <c r="J10" s="8"/>
    </row>
    <row r="11" spans="1:10" ht="12.75">
      <c r="A11" s="8"/>
      <c r="B11" s="26"/>
      <c r="C11" s="26"/>
      <c r="D11" s="8"/>
      <c r="E11" s="9"/>
      <c r="F11" s="8"/>
      <c r="G11" s="8"/>
      <c r="H11" s="8"/>
      <c r="I11" s="8"/>
      <c r="J11" s="8"/>
    </row>
    <row r="12" spans="1:10" ht="13.5" thickBot="1">
      <c r="A12" s="8"/>
      <c r="B12" s="26"/>
      <c r="C12" s="26"/>
      <c r="D12" s="8"/>
      <c r="E12" s="9"/>
      <c r="F12" s="8"/>
      <c r="G12" s="8"/>
      <c r="H12" s="8"/>
      <c r="I12" s="8"/>
      <c r="J12" s="8"/>
    </row>
    <row r="13" spans="1:10" ht="12.75" customHeight="1" thickBot="1">
      <c r="A13" s="8"/>
      <c r="B13" s="62" t="s">
        <v>138</v>
      </c>
      <c r="C13" s="63"/>
      <c r="D13" s="63"/>
      <c r="E13" s="63"/>
      <c r="F13" s="63"/>
      <c r="G13" s="64" t="s">
        <v>62</v>
      </c>
      <c r="H13" s="64"/>
      <c r="I13" s="65"/>
      <c r="J13" s="8"/>
    </row>
    <row r="14" spans="1:10" ht="12.75" customHeight="1">
      <c r="A14" s="8"/>
      <c r="B14" s="78" t="s">
        <v>5</v>
      </c>
      <c r="C14" s="66" t="s">
        <v>136</v>
      </c>
      <c r="D14" s="67"/>
      <c r="E14" s="70" t="s">
        <v>1</v>
      </c>
      <c r="F14" s="71"/>
      <c r="G14" s="74" t="s">
        <v>23</v>
      </c>
      <c r="H14" s="76" t="s">
        <v>3</v>
      </c>
      <c r="I14" s="72" t="s">
        <v>7</v>
      </c>
      <c r="J14" s="8"/>
    </row>
    <row r="15" spans="1:10" ht="26.25" customHeight="1" thickBot="1">
      <c r="A15" s="8"/>
      <c r="B15" s="79"/>
      <c r="C15" s="68"/>
      <c r="D15" s="69"/>
      <c r="E15" s="50" t="s">
        <v>0</v>
      </c>
      <c r="F15" s="50" t="s">
        <v>2</v>
      </c>
      <c r="G15" s="75"/>
      <c r="H15" s="77"/>
      <c r="I15" s="73"/>
      <c r="J15" s="8"/>
    </row>
    <row r="16" spans="1:10" ht="12.75">
      <c r="A16" s="8"/>
      <c r="B16" s="29">
        <v>1</v>
      </c>
      <c r="C16" s="59"/>
      <c r="D16" s="60"/>
      <c r="E16" s="4"/>
      <c r="F16" s="4"/>
      <c r="G16" s="4"/>
      <c r="H16" s="17"/>
      <c r="I16" s="12">
        <f>E16+F16+G16+H16</f>
        <v>0</v>
      </c>
      <c r="J16" s="8"/>
    </row>
    <row r="17" spans="1:10" ht="12.75">
      <c r="A17" s="8"/>
      <c r="B17" s="30">
        <v>2</v>
      </c>
      <c r="C17" s="51"/>
      <c r="D17" s="52"/>
      <c r="E17" s="2"/>
      <c r="F17" s="2"/>
      <c r="G17" s="2"/>
      <c r="H17" s="18"/>
      <c r="I17" s="12">
        <f aca="true" t="shared" si="0" ref="I17:I45">E17+F17+G17+H17</f>
        <v>0</v>
      </c>
      <c r="J17" s="8"/>
    </row>
    <row r="18" spans="1:10" ht="12.75">
      <c r="A18" s="8"/>
      <c r="B18" s="30">
        <v>3</v>
      </c>
      <c r="C18" s="51"/>
      <c r="D18" s="52"/>
      <c r="E18" s="2"/>
      <c r="F18" s="2"/>
      <c r="G18" s="2"/>
      <c r="H18" s="18"/>
      <c r="I18" s="12">
        <f t="shared" si="0"/>
        <v>0</v>
      </c>
      <c r="J18" s="8"/>
    </row>
    <row r="19" spans="1:10" ht="12.75">
      <c r="A19" s="8"/>
      <c r="B19" s="30">
        <v>4</v>
      </c>
      <c r="C19" s="51"/>
      <c r="D19" s="52"/>
      <c r="E19" s="2"/>
      <c r="F19" s="2"/>
      <c r="G19" s="2"/>
      <c r="H19" s="18"/>
      <c r="I19" s="12">
        <f t="shared" si="0"/>
        <v>0</v>
      </c>
      <c r="J19" s="8"/>
    </row>
    <row r="20" spans="1:10" ht="12.75">
      <c r="A20" s="8"/>
      <c r="B20" s="30">
        <v>5</v>
      </c>
      <c r="C20" s="51"/>
      <c r="D20" s="52"/>
      <c r="E20" s="2"/>
      <c r="F20" s="2"/>
      <c r="G20" s="2"/>
      <c r="H20" s="18"/>
      <c r="I20" s="12">
        <f t="shared" si="0"/>
        <v>0</v>
      </c>
      <c r="J20" s="8"/>
    </row>
    <row r="21" spans="1:10" ht="12.75">
      <c r="A21" s="8"/>
      <c r="B21" s="30">
        <v>6</v>
      </c>
      <c r="C21" s="51"/>
      <c r="D21" s="52"/>
      <c r="E21" s="2"/>
      <c r="F21" s="2"/>
      <c r="G21" s="2"/>
      <c r="H21" s="18"/>
      <c r="I21" s="12">
        <f t="shared" si="0"/>
        <v>0</v>
      </c>
      <c r="J21" s="8"/>
    </row>
    <row r="22" spans="1:10" ht="12.75">
      <c r="A22" s="8"/>
      <c r="B22" s="30">
        <v>7</v>
      </c>
      <c r="C22" s="51"/>
      <c r="D22" s="52"/>
      <c r="E22" s="2"/>
      <c r="F22" s="2"/>
      <c r="G22" s="2"/>
      <c r="H22" s="18"/>
      <c r="I22" s="12">
        <f t="shared" si="0"/>
        <v>0</v>
      </c>
      <c r="J22" s="8"/>
    </row>
    <row r="23" spans="1:10" ht="12.75">
      <c r="A23" s="8"/>
      <c r="B23" s="30">
        <v>8</v>
      </c>
      <c r="C23" s="51"/>
      <c r="D23" s="52"/>
      <c r="E23" s="2"/>
      <c r="F23" s="2"/>
      <c r="G23" s="2"/>
      <c r="H23" s="18"/>
      <c r="I23" s="12">
        <f t="shared" si="0"/>
        <v>0</v>
      </c>
      <c r="J23" s="8"/>
    </row>
    <row r="24" spans="1:10" ht="12.75">
      <c r="A24" s="8"/>
      <c r="B24" s="30">
        <v>9</v>
      </c>
      <c r="C24" s="51"/>
      <c r="D24" s="52"/>
      <c r="E24" s="2"/>
      <c r="F24" s="2"/>
      <c r="G24" s="2"/>
      <c r="H24" s="18"/>
      <c r="I24" s="12">
        <f t="shared" si="0"/>
        <v>0</v>
      </c>
      <c r="J24" s="8"/>
    </row>
    <row r="25" spans="1:10" ht="12.75">
      <c r="A25" s="8"/>
      <c r="B25" s="30">
        <v>10</v>
      </c>
      <c r="C25" s="51"/>
      <c r="D25" s="52"/>
      <c r="E25" s="2"/>
      <c r="F25" s="2"/>
      <c r="G25" s="2"/>
      <c r="H25" s="18"/>
      <c r="I25" s="12">
        <f t="shared" si="0"/>
        <v>0</v>
      </c>
      <c r="J25" s="8"/>
    </row>
    <row r="26" spans="1:10" ht="12.75">
      <c r="A26" s="8"/>
      <c r="B26" s="30">
        <v>11</v>
      </c>
      <c r="C26" s="51"/>
      <c r="D26" s="52"/>
      <c r="E26" s="2"/>
      <c r="F26" s="2"/>
      <c r="G26" s="2"/>
      <c r="H26" s="18"/>
      <c r="I26" s="12">
        <f t="shared" si="0"/>
        <v>0</v>
      </c>
      <c r="J26" s="8"/>
    </row>
    <row r="27" spans="1:10" ht="12.75">
      <c r="A27" s="8"/>
      <c r="B27" s="30">
        <v>12</v>
      </c>
      <c r="C27" s="51"/>
      <c r="D27" s="52"/>
      <c r="E27" s="2"/>
      <c r="F27" s="2"/>
      <c r="G27" s="2"/>
      <c r="H27" s="18"/>
      <c r="I27" s="12">
        <f t="shared" si="0"/>
        <v>0</v>
      </c>
      <c r="J27" s="8"/>
    </row>
    <row r="28" spans="1:10" ht="12.75">
      <c r="A28" s="8"/>
      <c r="B28" s="30">
        <v>13</v>
      </c>
      <c r="C28" s="51"/>
      <c r="D28" s="52"/>
      <c r="E28" s="2"/>
      <c r="F28" s="2"/>
      <c r="G28" s="2"/>
      <c r="H28" s="18"/>
      <c r="I28" s="12">
        <f t="shared" si="0"/>
        <v>0</v>
      </c>
      <c r="J28" s="8"/>
    </row>
    <row r="29" spans="1:10" ht="12.75">
      <c r="A29" s="8"/>
      <c r="B29" s="30">
        <v>14</v>
      </c>
      <c r="C29" s="57"/>
      <c r="D29" s="58"/>
      <c r="E29" s="2"/>
      <c r="F29" s="2"/>
      <c r="G29" s="2"/>
      <c r="H29" s="18"/>
      <c r="I29" s="12">
        <f t="shared" si="0"/>
        <v>0</v>
      </c>
      <c r="J29" s="8"/>
    </row>
    <row r="30" spans="1:10" ht="12.75">
      <c r="A30" s="8"/>
      <c r="B30" s="30">
        <v>15</v>
      </c>
      <c r="C30" s="51"/>
      <c r="D30" s="52"/>
      <c r="E30" s="2"/>
      <c r="F30" s="2"/>
      <c r="G30" s="2"/>
      <c r="H30" s="18"/>
      <c r="I30" s="12">
        <f t="shared" si="0"/>
        <v>0</v>
      </c>
      <c r="J30" s="8"/>
    </row>
    <row r="31" spans="1:10" ht="12.75">
      <c r="A31" s="8"/>
      <c r="B31" s="30">
        <v>16</v>
      </c>
      <c r="C31" s="51"/>
      <c r="D31" s="52"/>
      <c r="E31" s="2"/>
      <c r="F31" s="2"/>
      <c r="G31" s="2"/>
      <c r="H31" s="18"/>
      <c r="I31" s="12">
        <f t="shared" si="0"/>
        <v>0</v>
      </c>
      <c r="J31" s="8"/>
    </row>
    <row r="32" spans="1:10" ht="12.75">
      <c r="A32" s="8"/>
      <c r="B32" s="30">
        <v>17</v>
      </c>
      <c r="C32" s="51"/>
      <c r="D32" s="52"/>
      <c r="E32" s="2"/>
      <c r="F32" s="2"/>
      <c r="G32" s="2"/>
      <c r="H32" s="18"/>
      <c r="I32" s="12">
        <f t="shared" si="0"/>
        <v>0</v>
      </c>
      <c r="J32" s="8"/>
    </row>
    <row r="33" spans="1:10" ht="12.75">
      <c r="A33" s="8"/>
      <c r="B33" s="30">
        <v>18</v>
      </c>
      <c r="C33" s="51"/>
      <c r="D33" s="52"/>
      <c r="E33" s="2"/>
      <c r="F33" s="2"/>
      <c r="G33" s="2"/>
      <c r="H33" s="18"/>
      <c r="I33" s="12">
        <f t="shared" si="0"/>
        <v>0</v>
      </c>
      <c r="J33" s="8"/>
    </row>
    <row r="34" spans="1:10" ht="12.75">
      <c r="A34" s="8"/>
      <c r="B34" s="30">
        <v>19</v>
      </c>
      <c r="C34" s="51"/>
      <c r="D34" s="52"/>
      <c r="E34" s="2"/>
      <c r="F34" s="2"/>
      <c r="G34" s="2"/>
      <c r="H34" s="18"/>
      <c r="I34" s="12">
        <f t="shared" si="0"/>
        <v>0</v>
      </c>
      <c r="J34" s="8"/>
    </row>
    <row r="35" spans="1:10" ht="12.75">
      <c r="A35" s="8"/>
      <c r="B35" s="30">
        <v>20</v>
      </c>
      <c r="C35" s="51"/>
      <c r="D35" s="52"/>
      <c r="E35" s="2"/>
      <c r="F35" s="2"/>
      <c r="G35" s="2"/>
      <c r="H35" s="18"/>
      <c r="I35" s="12">
        <f t="shared" si="0"/>
        <v>0</v>
      </c>
      <c r="J35" s="8"/>
    </row>
    <row r="36" spans="1:10" ht="12.75">
      <c r="A36" s="8"/>
      <c r="B36" s="30">
        <v>21</v>
      </c>
      <c r="C36" s="51"/>
      <c r="D36" s="52"/>
      <c r="E36" s="2"/>
      <c r="F36" s="2"/>
      <c r="G36" s="2"/>
      <c r="H36" s="18"/>
      <c r="I36" s="12">
        <f t="shared" si="0"/>
        <v>0</v>
      </c>
      <c r="J36" s="8"/>
    </row>
    <row r="37" spans="1:10" ht="12.75">
      <c r="A37" s="8"/>
      <c r="B37" s="30">
        <v>22</v>
      </c>
      <c r="C37" s="51"/>
      <c r="D37" s="52"/>
      <c r="E37" s="2"/>
      <c r="F37" s="2"/>
      <c r="G37" s="2"/>
      <c r="H37" s="18"/>
      <c r="I37" s="12">
        <f t="shared" si="0"/>
        <v>0</v>
      </c>
      <c r="J37" s="8"/>
    </row>
    <row r="38" spans="1:10" ht="12.75">
      <c r="A38" s="8"/>
      <c r="B38" s="30">
        <v>23</v>
      </c>
      <c r="C38" s="51"/>
      <c r="D38" s="52"/>
      <c r="E38" s="2"/>
      <c r="F38" s="2"/>
      <c r="G38" s="2"/>
      <c r="H38" s="18"/>
      <c r="I38" s="12">
        <f t="shared" si="0"/>
        <v>0</v>
      </c>
      <c r="J38" s="8"/>
    </row>
    <row r="39" spans="1:10" ht="12.75">
      <c r="A39" s="8"/>
      <c r="B39" s="30">
        <v>24</v>
      </c>
      <c r="C39" s="51"/>
      <c r="D39" s="52"/>
      <c r="E39" s="2"/>
      <c r="F39" s="2"/>
      <c r="G39" s="2"/>
      <c r="H39" s="18"/>
      <c r="I39" s="12">
        <f t="shared" si="0"/>
        <v>0</v>
      </c>
      <c r="J39" s="8"/>
    </row>
    <row r="40" spans="1:10" ht="12.75">
      <c r="A40" s="8"/>
      <c r="B40" s="30">
        <v>25</v>
      </c>
      <c r="C40" s="51"/>
      <c r="D40" s="52"/>
      <c r="E40" s="2"/>
      <c r="F40" s="2"/>
      <c r="G40" s="2"/>
      <c r="H40" s="18"/>
      <c r="I40" s="12">
        <f t="shared" si="0"/>
        <v>0</v>
      </c>
      <c r="J40" s="8"/>
    </row>
    <row r="41" spans="1:10" ht="12.75">
      <c r="A41" s="8"/>
      <c r="B41" s="30">
        <v>26</v>
      </c>
      <c r="C41" s="51"/>
      <c r="D41" s="52"/>
      <c r="E41" s="2"/>
      <c r="F41" s="2"/>
      <c r="G41" s="2"/>
      <c r="H41" s="18"/>
      <c r="I41" s="12">
        <f t="shared" si="0"/>
        <v>0</v>
      </c>
      <c r="J41" s="8"/>
    </row>
    <row r="42" spans="1:10" ht="12.75">
      <c r="A42" s="8"/>
      <c r="B42" s="30">
        <v>27</v>
      </c>
      <c r="C42" s="51"/>
      <c r="D42" s="52"/>
      <c r="E42" s="2"/>
      <c r="F42" s="2"/>
      <c r="G42" s="2"/>
      <c r="H42" s="18"/>
      <c r="I42" s="12">
        <f t="shared" si="0"/>
        <v>0</v>
      </c>
      <c r="J42" s="8"/>
    </row>
    <row r="43" spans="1:10" ht="12.75">
      <c r="A43" s="8"/>
      <c r="B43" s="30">
        <v>28</v>
      </c>
      <c r="C43" s="51"/>
      <c r="D43" s="52"/>
      <c r="E43" s="2"/>
      <c r="F43" s="2"/>
      <c r="G43" s="2"/>
      <c r="H43" s="18"/>
      <c r="I43" s="12">
        <f t="shared" si="0"/>
        <v>0</v>
      </c>
      <c r="J43" s="8"/>
    </row>
    <row r="44" spans="1:10" ht="12.75">
      <c r="A44" s="8"/>
      <c r="B44" s="30">
        <v>29</v>
      </c>
      <c r="C44" s="51"/>
      <c r="D44" s="52"/>
      <c r="E44" s="2"/>
      <c r="F44" s="2"/>
      <c r="G44" s="2"/>
      <c r="H44" s="18"/>
      <c r="I44" s="12">
        <f t="shared" si="0"/>
        <v>0</v>
      </c>
      <c r="J44" s="8"/>
    </row>
    <row r="45" spans="1:10" ht="13.5" thickBot="1">
      <c r="A45" s="8"/>
      <c r="B45" s="33">
        <v>30</v>
      </c>
      <c r="C45" s="53"/>
      <c r="D45" s="54"/>
      <c r="E45" s="3"/>
      <c r="F45" s="3"/>
      <c r="G45" s="3"/>
      <c r="H45" s="19"/>
      <c r="I45" s="13">
        <f t="shared" si="0"/>
        <v>0</v>
      </c>
      <c r="J45" s="8"/>
    </row>
    <row r="46" spans="1:10" ht="13.5" thickBot="1">
      <c r="A46" s="8"/>
      <c r="B46" s="26"/>
      <c r="C46" s="26"/>
      <c r="D46" s="8"/>
      <c r="E46" s="9"/>
      <c r="F46" s="8"/>
      <c r="G46" s="8"/>
      <c r="H46" s="8"/>
      <c r="I46" s="8"/>
      <c r="J46" s="8"/>
    </row>
    <row r="47" spans="1:10" ht="13.5" thickBot="1">
      <c r="A47" s="8"/>
      <c r="B47" s="28" t="s">
        <v>7</v>
      </c>
      <c r="C47" s="39"/>
      <c r="D47" s="6"/>
      <c r="E47" s="20">
        <f>SUM(E16:E45)</f>
        <v>0</v>
      </c>
      <c r="F47" s="15">
        <f>SUM(F16:F45)</f>
        <v>0</v>
      </c>
      <c r="G47" s="22">
        <f>SUM(G16:G45)</f>
        <v>0</v>
      </c>
      <c r="H47" s="22">
        <f>SUM(H16:H45)</f>
        <v>0</v>
      </c>
      <c r="I47" s="21">
        <f>SUM(I16:I45)</f>
        <v>0</v>
      </c>
      <c r="J47" s="8"/>
    </row>
    <row r="48" spans="1:10" ht="13.5" thickBot="1">
      <c r="A48" s="8"/>
      <c r="B48" s="26"/>
      <c r="C48" s="26"/>
      <c r="D48" s="8"/>
      <c r="E48" s="9"/>
      <c r="F48" s="8"/>
      <c r="G48" s="8"/>
      <c r="H48" s="8"/>
      <c r="I48" s="8"/>
      <c r="J48" s="8"/>
    </row>
    <row r="49" spans="1:10" ht="13.5" thickBot="1">
      <c r="A49" s="8"/>
      <c r="B49" s="28" t="s">
        <v>8</v>
      </c>
      <c r="C49" s="39"/>
      <c r="D49" s="6"/>
      <c r="E49" s="31" t="e">
        <f>E47/I47</f>
        <v>#DIV/0!</v>
      </c>
      <c r="F49" s="32" t="e">
        <f>F47/I47</f>
        <v>#DIV/0!</v>
      </c>
      <c r="G49" s="32" t="e">
        <f>G47/I47</f>
        <v>#DIV/0!</v>
      </c>
      <c r="H49" s="32" t="e">
        <f>H47/I47</f>
        <v>#DIV/0!</v>
      </c>
      <c r="I49" s="42" t="e">
        <f>E49+F49+G49+H49</f>
        <v>#DIV/0!</v>
      </c>
      <c r="J49" s="8"/>
    </row>
    <row r="50" spans="1:10" ht="12.75">
      <c r="A50" s="8"/>
      <c r="B50" s="26"/>
      <c r="C50" s="26"/>
      <c r="D50" s="8"/>
      <c r="E50" s="9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25" t="s">
        <v>17</v>
      </c>
      <c r="C52" s="7"/>
      <c r="D52" s="10"/>
      <c r="E52" s="2">
        <f>F8</f>
        <v>0</v>
      </c>
      <c r="F52" s="7" t="s">
        <v>59</v>
      </c>
      <c r="G52" s="7"/>
      <c r="H52" s="43"/>
      <c r="I52" s="2" t="str">
        <f>IF(E52&gt;=3,"Yes","No")</f>
        <v>No</v>
      </c>
      <c r="J52" s="8"/>
    </row>
    <row r="53" spans="1:10" ht="12.75">
      <c r="A53" s="8"/>
      <c r="B53" s="26"/>
      <c r="C53" s="8"/>
      <c r="D53" s="9"/>
      <c r="E53" s="8"/>
      <c r="F53" s="8"/>
      <c r="G53" s="8"/>
      <c r="H53" s="8"/>
      <c r="I53" s="8"/>
      <c r="J53" s="8"/>
    </row>
    <row r="54" spans="1:10" ht="12.75">
      <c r="A54" s="8"/>
      <c r="B54" s="25" t="s">
        <v>18</v>
      </c>
      <c r="C54" s="7"/>
      <c r="D54" s="10"/>
      <c r="E54" s="14">
        <f>E47</f>
        <v>0</v>
      </c>
      <c r="F54" s="7" t="s">
        <v>130</v>
      </c>
      <c r="G54" s="7"/>
      <c r="H54" s="7"/>
      <c r="I54" s="2" t="str">
        <f>IF(E54&gt;=24,"Yes","No")</f>
        <v>No</v>
      </c>
      <c r="J54" s="8"/>
    </row>
    <row r="55" spans="1:10" ht="12.75">
      <c r="A55" s="8"/>
      <c r="B55" s="26"/>
      <c r="C55" s="8"/>
      <c r="D55" s="9"/>
      <c r="E55" s="8"/>
      <c r="F55" s="8"/>
      <c r="G55" s="8"/>
      <c r="H55" s="8"/>
      <c r="I55" s="8"/>
      <c r="J55" s="8"/>
    </row>
    <row r="56" spans="1:10" ht="12.75">
      <c r="A56" s="8"/>
      <c r="B56" s="25" t="s">
        <v>19</v>
      </c>
      <c r="C56" s="7"/>
      <c r="D56" s="10"/>
      <c r="E56" s="11" t="e">
        <f>E49+F49</f>
        <v>#DIV/0!</v>
      </c>
      <c r="F56" s="7"/>
      <c r="G56" s="7"/>
      <c r="H56" s="7"/>
      <c r="I56" s="2" t="e">
        <f>IF(E56&gt;=0.2,"Yes","No")</f>
        <v>#DIV/0!</v>
      </c>
      <c r="J56" s="8"/>
    </row>
    <row r="57" spans="1:10" ht="12.75">
      <c r="A57" s="8"/>
      <c r="B57" s="26"/>
      <c r="C57" s="8"/>
      <c r="D57" s="9"/>
      <c r="E57" s="8"/>
      <c r="F57" s="8"/>
      <c r="G57" s="8"/>
      <c r="H57" s="8"/>
      <c r="I57" s="8"/>
      <c r="J57" s="8"/>
    </row>
    <row r="58" spans="1:10" ht="12.75">
      <c r="A58" s="8"/>
      <c r="B58" s="25" t="s">
        <v>20</v>
      </c>
      <c r="C58" s="7"/>
      <c r="D58" s="10"/>
      <c r="E58" s="11" t="e">
        <f>G49</f>
        <v>#DIV/0!</v>
      </c>
      <c r="F58" s="7"/>
      <c r="G58" s="7"/>
      <c r="H58" s="7"/>
      <c r="I58" s="2" t="e">
        <f>IF(OR(AND(E52&gt;3,E58&gt;=0.5),AND(E52=3,E58&gt;0.6)),"Yes","No")</f>
        <v>#DIV/0!</v>
      </c>
      <c r="J58" s="8"/>
    </row>
    <row r="59" spans="1:10" ht="12.75">
      <c r="A59" s="8"/>
      <c r="B59" s="26"/>
      <c r="C59" s="8"/>
      <c r="D59" s="9"/>
      <c r="E59" s="8"/>
      <c r="F59" s="8"/>
      <c r="G59" s="8"/>
      <c r="H59" s="8"/>
      <c r="I59" s="8"/>
      <c r="J59" s="8"/>
    </row>
    <row r="60" spans="1:10" ht="12.75">
      <c r="A60" s="8"/>
      <c r="B60" s="25" t="s">
        <v>21</v>
      </c>
      <c r="C60" s="7"/>
      <c r="D60" s="10"/>
      <c r="E60" s="11" t="e">
        <f>H49</f>
        <v>#DIV/0!</v>
      </c>
      <c r="F60" s="7"/>
      <c r="G60" s="7"/>
      <c r="H60" s="7"/>
      <c r="I60" s="2" t="e">
        <f>IF(E60&gt;=0.1,"Yes","No")</f>
        <v>#DIV/0!</v>
      </c>
      <c r="J60" s="8"/>
    </row>
    <row r="61" spans="1:10" ht="12.75">
      <c r="A61" s="8"/>
      <c r="B61" s="26"/>
      <c r="C61" s="8"/>
      <c r="D61" s="9"/>
      <c r="E61" s="8"/>
      <c r="F61" s="8"/>
      <c r="G61" s="8"/>
      <c r="H61" s="8"/>
      <c r="I61" s="8"/>
      <c r="J61" s="8"/>
    </row>
    <row r="62" spans="1:10" ht="12.75">
      <c r="A62" s="8"/>
      <c r="B62" s="26"/>
      <c r="C62" s="8"/>
      <c r="D62" s="9"/>
      <c r="E62" s="8"/>
      <c r="F62" s="8"/>
      <c r="G62" s="8"/>
      <c r="H62" s="8"/>
      <c r="I62" s="8"/>
      <c r="J62" s="8"/>
    </row>
    <row r="63" spans="1:10" ht="12.75">
      <c r="A63" s="8"/>
      <c r="B63" t="s">
        <v>22</v>
      </c>
      <c r="H63" s="51" t="e">
        <f>IF((AND(I52="Yes",I54="Yes",I56="Yes",I58="Yes",I60="Yes")),"For approval","For discussion")</f>
        <v>#DIV/0!</v>
      </c>
      <c r="I63" s="52"/>
      <c r="J63" s="8"/>
    </row>
    <row r="64" spans="1:10" ht="12.75">
      <c r="A64" s="8"/>
      <c r="B64" s="8"/>
      <c r="C64" s="8"/>
      <c r="D64" s="9"/>
      <c r="E64" s="8"/>
      <c r="F64" s="8"/>
      <c r="G64" s="8"/>
      <c r="H64" s="37"/>
      <c r="I64" s="37"/>
      <c r="J64" s="8"/>
    </row>
    <row r="65" spans="1:10" ht="12.75">
      <c r="A65" s="8"/>
      <c r="B65" t="s">
        <v>131</v>
      </c>
      <c r="H65" s="36"/>
      <c r="I65" s="36"/>
      <c r="J65" s="8"/>
    </row>
    <row r="66" spans="1:10" ht="12.75">
      <c r="A66" s="8"/>
      <c r="B66" s="8"/>
      <c r="C66" s="8"/>
      <c r="D66" s="9"/>
      <c r="E66" s="8"/>
      <c r="F66" s="8"/>
      <c r="G66" s="8"/>
      <c r="H66" s="8"/>
      <c r="I66" s="8"/>
      <c r="J66" s="8"/>
    </row>
    <row r="67" spans="1:10" ht="12.75">
      <c r="A67" s="8"/>
      <c r="B67" s="49" t="s">
        <v>140</v>
      </c>
      <c r="C67" s="23"/>
      <c r="D67" s="23"/>
      <c r="E67" s="24"/>
      <c r="F67" s="23"/>
      <c r="G67" s="23"/>
      <c r="H67" s="23" t="s">
        <v>13</v>
      </c>
      <c r="I67" s="1"/>
      <c r="J67" s="40"/>
    </row>
    <row r="68" spans="1:10" ht="12.75">
      <c r="A68" s="8"/>
      <c r="B68" s="8"/>
      <c r="C68" s="8"/>
      <c r="D68" s="9"/>
      <c r="E68" s="8"/>
      <c r="F68" s="8"/>
      <c r="G68" s="8"/>
      <c r="H68" s="8"/>
      <c r="I68" s="8"/>
      <c r="J68" s="8"/>
    </row>
    <row r="69" spans="1:10" ht="12.75">
      <c r="A69" s="8"/>
      <c r="B69" t="s">
        <v>78</v>
      </c>
      <c r="E69" t="s">
        <v>13</v>
      </c>
      <c r="H69" s="55"/>
      <c r="I69" s="56"/>
      <c r="J69" s="8"/>
    </row>
    <row r="70" spans="1:10" ht="12.75">
      <c r="A70" s="8"/>
      <c r="B70" s="26"/>
      <c r="C70" s="8"/>
      <c r="D70" s="9"/>
      <c r="E70" s="8"/>
      <c r="F70" s="8"/>
      <c r="G70" s="8"/>
      <c r="H70" s="8"/>
      <c r="I70" s="8"/>
      <c r="J70" s="8"/>
    </row>
    <row r="71" spans="1:10" ht="12.75">
      <c r="A71" s="8"/>
      <c r="B71" s="26"/>
      <c r="C71" s="8"/>
      <c r="D71" s="9"/>
      <c r="E71" s="8"/>
      <c r="F71" s="8"/>
      <c r="G71" s="8"/>
      <c r="H71" s="8"/>
      <c r="I71" s="8"/>
      <c r="J71" s="8"/>
    </row>
  </sheetData>
  <sheetProtection/>
  <mergeCells count="47">
    <mergeCell ref="B8:C8"/>
    <mergeCell ref="B3:I3"/>
    <mergeCell ref="B5:C5"/>
    <mergeCell ref="B6:C6"/>
    <mergeCell ref="B7:C7"/>
    <mergeCell ref="H8:I9"/>
    <mergeCell ref="B10:C10"/>
    <mergeCell ref="B13:F13"/>
    <mergeCell ref="G13:I13"/>
    <mergeCell ref="C14:D15"/>
    <mergeCell ref="E14:F14"/>
    <mergeCell ref="I14:I15"/>
    <mergeCell ref="G14:G15"/>
    <mergeCell ref="H14:H15"/>
    <mergeCell ref="B14:B15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C36:D36"/>
    <mergeCell ref="C37:D37"/>
    <mergeCell ref="C38:D38"/>
    <mergeCell ref="C39:D39"/>
    <mergeCell ref="C32:D32"/>
    <mergeCell ref="C33:D33"/>
    <mergeCell ref="C34:D34"/>
    <mergeCell ref="C35:D35"/>
    <mergeCell ref="C44:D44"/>
    <mergeCell ref="C45:D45"/>
    <mergeCell ref="H63:I63"/>
    <mergeCell ref="H69:I69"/>
    <mergeCell ref="C40:D40"/>
    <mergeCell ref="C41:D41"/>
    <mergeCell ref="C42:D42"/>
    <mergeCell ref="C43:D4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8" r:id="rId1"/>
  <headerFooter alignWithMargins="0">
    <oddHeader>&amp;C&amp;"Times New Roman,Regular"&amp;8status of format: August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view="pageLayout" workbookViewId="0" topLeftCell="A49">
      <selection activeCell="X67" sqref="X67:Z67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0.57421875" style="0" customWidth="1"/>
    <col min="4" max="4" width="23.421875" style="0" customWidth="1"/>
    <col min="5" max="9" width="8.28125" style="0" customWidth="1"/>
    <col min="10" max="10" width="6.421875" style="0" customWidth="1"/>
    <col min="12" max="12" width="6.421875" style="0" customWidth="1"/>
    <col min="13" max="13" width="8.140625" style="0" customWidth="1"/>
    <col min="14" max="14" width="10.57421875" style="0" customWidth="1"/>
    <col min="15" max="15" width="23.421875" style="0" customWidth="1"/>
    <col min="16" max="20" width="8.28125" style="0" customWidth="1"/>
    <col min="21" max="21" width="6.421875" style="0" customWidth="1"/>
    <col min="23" max="23" width="6.421875" style="0" customWidth="1"/>
    <col min="24" max="24" width="8.140625" style="0" customWidth="1"/>
    <col min="25" max="25" width="10.57421875" style="0" customWidth="1"/>
    <col min="26" max="26" width="23.421875" style="0" customWidth="1"/>
    <col min="27" max="31" width="8.28125" style="0" customWidth="1"/>
    <col min="32" max="32" width="6.421875" style="0" customWidth="1"/>
  </cols>
  <sheetData>
    <row r="1" spans="1:32" ht="12.75">
      <c r="A1" s="8"/>
      <c r="B1" s="26"/>
      <c r="C1" s="26"/>
      <c r="D1" s="8"/>
      <c r="E1" s="9"/>
      <c r="F1" s="8"/>
      <c r="G1" s="8"/>
      <c r="H1" s="8"/>
      <c r="I1" s="8"/>
      <c r="J1" s="8"/>
      <c r="L1" s="8"/>
      <c r="M1" s="26"/>
      <c r="N1" s="26"/>
      <c r="O1" s="8"/>
      <c r="P1" s="9"/>
      <c r="Q1" s="8"/>
      <c r="R1" s="8"/>
      <c r="S1" s="8"/>
      <c r="T1" s="8"/>
      <c r="U1" s="8"/>
      <c r="W1" s="8"/>
      <c r="X1" s="26"/>
      <c r="Y1" s="26"/>
      <c r="Z1" s="8"/>
      <c r="AA1" s="9"/>
      <c r="AB1" s="8"/>
      <c r="AC1" s="8"/>
      <c r="AD1" s="8"/>
      <c r="AE1" s="8"/>
      <c r="AF1" s="8"/>
    </row>
    <row r="2" spans="1:32" ht="12.75">
      <c r="A2" s="8"/>
      <c r="B2" s="26"/>
      <c r="C2" s="26"/>
      <c r="D2" s="8"/>
      <c r="E2" s="9"/>
      <c r="F2" s="8"/>
      <c r="G2" s="8"/>
      <c r="H2" s="8"/>
      <c r="I2" s="8"/>
      <c r="J2" s="8"/>
      <c r="L2" s="8"/>
      <c r="M2" s="26"/>
      <c r="N2" s="26"/>
      <c r="O2" s="8"/>
      <c r="P2" s="9"/>
      <c r="Q2" s="8"/>
      <c r="R2" s="8"/>
      <c r="S2" s="8"/>
      <c r="T2" s="8"/>
      <c r="U2" s="8"/>
      <c r="W2" s="8"/>
      <c r="X2" s="26"/>
      <c r="Y2" s="26"/>
      <c r="Z2" s="8"/>
      <c r="AA2" s="9"/>
      <c r="AB2" s="8"/>
      <c r="AC2" s="8"/>
      <c r="AD2" s="8"/>
      <c r="AE2" s="8"/>
      <c r="AF2" s="8"/>
    </row>
    <row r="3" spans="1:32" ht="12.75">
      <c r="A3" s="8"/>
      <c r="B3" s="80" t="s">
        <v>137</v>
      </c>
      <c r="C3" s="80"/>
      <c r="D3" s="80"/>
      <c r="E3" s="80"/>
      <c r="F3" s="80"/>
      <c r="G3" s="80"/>
      <c r="H3" s="80"/>
      <c r="I3" s="80"/>
      <c r="J3" s="8"/>
      <c r="L3" s="8"/>
      <c r="M3" s="80" t="s">
        <v>9</v>
      </c>
      <c r="N3" s="80"/>
      <c r="O3" s="80"/>
      <c r="P3" s="80"/>
      <c r="Q3" s="80"/>
      <c r="R3" s="80"/>
      <c r="S3" s="80"/>
      <c r="T3" s="80"/>
      <c r="U3" s="8"/>
      <c r="W3" s="8"/>
      <c r="X3" s="80" t="s">
        <v>9</v>
      </c>
      <c r="Y3" s="80"/>
      <c r="Z3" s="80"/>
      <c r="AA3" s="80"/>
      <c r="AB3" s="80"/>
      <c r="AC3" s="80"/>
      <c r="AD3" s="80"/>
      <c r="AE3" s="80"/>
      <c r="AF3" s="8"/>
    </row>
    <row r="4" spans="1:32" ht="12.75">
      <c r="A4" s="8"/>
      <c r="B4" s="26"/>
      <c r="C4" s="26"/>
      <c r="D4" s="8"/>
      <c r="E4" s="9"/>
      <c r="F4" s="8"/>
      <c r="G4" s="8"/>
      <c r="H4" s="8"/>
      <c r="I4" s="8"/>
      <c r="J4" s="8"/>
      <c r="L4" s="8"/>
      <c r="M4" s="26"/>
      <c r="N4" s="26"/>
      <c r="O4" s="8"/>
      <c r="P4" s="9"/>
      <c r="Q4" s="8"/>
      <c r="R4" s="8"/>
      <c r="S4" s="8"/>
      <c r="T4" s="8"/>
      <c r="U4" s="8"/>
      <c r="W4" s="8"/>
      <c r="X4" s="26"/>
      <c r="Y4" s="26"/>
      <c r="Z4" s="8"/>
      <c r="AA4" s="9"/>
      <c r="AB4" s="8"/>
      <c r="AC4" s="8"/>
      <c r="AD4" s="8"/>
      <c r="AE4" s="8"/>
      <c r="AF4" s="8"/>
    </row>
    <row r="5" spans="1:32" ht="12.75">
      <c r="A5" s="8"/>
      <c r="B5" s="81" t="s">
        <v>10</v>
      </c>
      <c r="C5" s="81"/>
      <c r="D5" s="38" t="s">
        <v>24</v>
      </c>
      <c r="E5" s="9"/>
      <c r="F5" s="8"/>
      <c r="G5" s="8"/>
      <c r="H5" s="8"/>
      <c r="I5" s="8"/>
      <c r="J5" s="8"/>
      <c r="L5" s="8"/>
      <c r="M5" s="81" t="s">
        <v>10</v>
      </c>
      <c r="N5" s="81"/>
      <c r="O5" s="38" t="s">
        <v>24</v>
      </c>
      <c r="P5" s="9"/>
      <c r="Q5" s="8"/>
      <c r="R5" s="8"/>
      <c r="S5" s="8"/>
      <c r="T5" s="8"/>
      <c r="U5" s="8"/>
      <c r="W5" s="8"/>
      <c r="X5" s="81" t="s">
        <v>10</v>
      </c>
      <c r="Y5" s="81"/>
      <c r="Z5" s="38" t="s">
        <v>24</v>
      </c>
      <c r="AA5" s="9"/>
      <c r="AB5" s="8"/>
      <c r="AC5" s="8"/>
      <c r="AD5" s="8"/>
      <c r="AE5" s="8"/>
      <c r="AF5" s="8"/>
    </row>
    <row r="6" spans="1:32" ht="12.75">
      <c r="A6" s="8"/>
      <c r="B6" s="61" t="s">
        <v>11</v>
      </c>
      <c r="C6" s="61"/>
      <c r="D6" s="34" t="s">
        <v>25</v>
      </c>
      <c r="E6" s="9"/>
      <c r="F6" s="1" t="s">
        <v>14</v>
      </c>
      <c r="G6" s="23"/>
      <c r="H6" s="47" t="s">
        <v>133</v>
      </c>
      <c r="I6" s="23"/>
      <c r="J6" s="8"/>
      <c r="L6" s="8"/>
      <c r="M6" s="61" t="s">
        <v>11</v>
      </c>
      <c r="N6" s="61"/>
      <c r="O6" s="34" t="s">
        <v>25</v>
      </c>
      <c r="P6" s="9"/>
      <c r="Q6" s="1" t="s">
        <v>14</v>
      </c>
      <c r="R6" s="23"/>
      <c r="S6" s="1" t="s">
        <v>45</v>
      </c>
      <c r="T6" s="8"/>
      <c r="U6" s="8"/>
      <c r="W6" s="8"/>
      <c r="X6" s="61" t="s">
        <v>11</v>
      </c>
      <c r="Y6" s="61"/>
      <c r="Z6" s="34" t="s">
        <v>25</v>
      </c>
      <c r="AA6" s="9"/>
      <c r="AB6" s="1" t="s">
        <v>14</v>
      </c>
      <c r="AC6" s="23"/>
      <c r="AD6" s="1" t="s">
        <v>45</v>
      </c>
      <c r="AE6" s="8"/>
      <c r="AF6" s="8"/>
    </row>
    <row r="7" spans="1:32" ht="12.75">
      <c r="A7" s="8"/>
      <c r="B7" s="61" t="s">
        <v>12</v>
      </c>
      <c r="C7" s="61"/>
      <c r="D7" s="34" t="s">
        <v>26</v>
      </c>
      <c r="E7" s="9"/>
      <c r="F7" s="35" t="s">
        <v>60</v>
      </c>
      <c r="G7" s="44"/>
      <c r="H7" s="48" t="s">
        <v>134</v>
      </c>
      <c r="I7" s="48"/>
      <c r="J7" s="8"/>
      <c r="L7" s="8"/>
      <c r="M7" s="61" t="s">
        <v>12</v>
      </c>
      <c r="N7" s="61"/>
      <c r="O7" s="34" t="s">
        <v>26</v>
      </c>
      <c r="P7" s="9"/>
      <c r="Q7" s="35" t="s">
        <v>60</v>
      </c>
      <c r="R7" s="44"/>
      <c r="S7" s="41" t="s">
        <v>127</v>
      </c>
      <c r="T7" s="8"/>
      <c r="U7" s="8"/>
      <c r="W7" s="8"/>
      <c r="X7" s="61" t="s">
        <v>12</v>
      </c>
      <c r="Y7" s="61"/>
      <c r="Z7" s="34" t="s">
        <v>26</v>
      </c>
      <c r="AA7" s="9"/>
      <c r="AB7" s="35" t="s">
        <v>60</v>
      </c>
      <c r="AC7" s="44"/>
      <c r="AD7" s="41" t="s">
        <v>127</v>
      </c>
      <c r="AE7" s="8"/>
      <c r="AF7" s="8"/>
    </row>
    <row r="8" spans="1:32" ht="12.75" customHeight="1">
      <c r="A8" s="8"/>
      <c r="B8" s="61" t="s">
        <v>41</v>
      </c>
      <c r="C8" s="61"/>
      <c r="D8" s="27" t="s">
        <v>46</v>
      </c>
      <c r="E8" s="9"/>
      <c r="F8" s="16">
        <v>3</v>
      </c>
      <c r="G8" t="s">
        <v>16</v>
      </c>
      <c r="H8" s="102" t="s">
        <v>128</v>
      </c>
      <c r="I8" s="8"/>
      <c r="J8" s="8"/>
      <c r="L8" s="8"/>
      <c r="M8" s="61" t="s">
        <v>41</v>
      </c>
      <c r="N8" s="61"/>
      <c r="O8" s="27" t="s">
        <v>63</v>
      </c>
      <c r="P8" s="9"/>
      <c r="Q8" s="16">
        <v>3</v>
      </c>
      <c r="R8" t="s">
        <v>16</v>
      </c>
      <c r="S8" s="102" t="s">
        <v>128</v>
      </c>
      <c r="T8" s="8"/>
      <c r="U8" s="8"/>
      <c r="W8" s="8"/>
      <c r="X8" s="61" t="s">
        <v>41</v>
      </c>
      <c r="Y8" s="61"/>
      <c r="Z8" s="27" t="s">
        <v>70</v>
      </c>
      <c r="AA8" s="9"/>
      <c r="AB8" s="16">
        <v>3</v>
      </c>
      <c r="AC8" t="s">
        <v>16</v>
      </c>
      <c r="AD8" s="102" t="s">
        <v>128</v>
      </c>
      <c r="AE8" s="8"/>
      <c r="AF8" s="8"/>
    </row>
    <row r="9" spans="1:32" ht="12.75">
      <c r="A9" s="8"/>
      <c r="B9" s="27" t="s">
        <v>121</v>
      </c>
      <c r="C9" s="27"/>
      <c r="D9" s="27" t="s">
        <v>27</v>
      </c>
      <c r="E9" s="9"/>
      <c r="F9" s="16">
        <v>0</v>
      </c>
      <c r="G9" t="s">
        <v>15</v>
      </c>
      <c r="H9" s="103"/>
      <c r="I9" s="8"/>
      <c r="J9" s="8"/>
      <c r="L9" s="8"/>
      <c r="M9" s="27" t="s">
        <v>121</v>
      </c>
      <c r="N9" s="27"/>
      <c r="O9" s="27" t="s">
        <v>27</v>
      </c>
      <c r="P9" s="9"/>
      <c r="Q9" s="16">
        <v>0</v>
      </c>
      <c r="R9" t="s">
        <v>15</v>
      </c>
      <c r="S9" s="103"/>
      <c r="T9" s="8"/>
      <c r="U9" s="8"/>
      <c r="W9" s="8"/>
      <c r="X9" s="27" t="s">
        <v>121</v>
      </c>
      <c r="Y9" s="27"/>
      <c r="Z9" s="27" t="s">
        <v>27</v>
      </c>
      <c r="AA9" s="9"/>
      <c r="AB9" s="16">
        <v>0</v>
      </c>
      <c r="AC9" t="s">
        <v>15</v>
      </c>
      <c r="AD9" s="103"/>
      <c r="AE9" s="8"/>
      <c r="AF9" s="8"/>
    </row>
    <row r="10" spans="1:32" ht="12.75">
      <c r="A10" s="8"/>
      <c r="B10" s="61" t="s">
        <v>13</v>
      </c>
      <c r="C10" s="61"/>
      <c r="D10" s="27" t="s">
        <v>28</v>
      </c>
      <c r="E10" s="9"/>
      <c r="F10" s="8"/>
      <c r="G10" s="8"/>
      <c r="H10" s="8"/>
      <c r="I10" s="8"/>
      <c r="J10" s="8"/>
      <c r="L10" s="8"/>
      <c r="M10" s="61" t="s">
        <v>13</v>
      </c>
      <c r="N10" s="61"/>
      <c r="O10" s="27" t="s">
        <v>28</v>
      </c>
      <c r="P10" s="9"/>
      <c r="Q10" s="8"/>
      <c r="R10" s="8"/>
      <c r="S10" s="8"/>
      <c r="T10" s="8"/>
      <c r="U10" s="8"/>
      <c r="W10" s="8"/>
      <c r="X10" s="61" t="s">
        <v>13</v>
      </c>
      <c r="Y10" s="61"/>
      <c r="Z10" s="27" t="s">
        <v>28</v>
      </c>
      <c r="AA10" s="9"/>
      <c r="AB10" s="8"/>
      <c r="AC10" s="8"/>
      <c r="AD10" s="8"/>
      <c r="AE10" s="8"/>
      <c r="AF10" s="8"/>
    </row>
    <row r="11" spans="1:32" ht="12.75">
      <c r="A11" s="8"/>
      <c r="B11" s="26"/>
      <c r="C11" s="26"/>
      <c r="D11" s="8"/>
      <c r="E11" s="9"/>
      <c r="F11" s="8"/>
      <c r="G11" s="8"/>
      <c r="H11" s="8"/>
      <c r="I11" s="8"/>
      <c r="J11" s="8"/>
      <c r="L11" s="8"/>
      <c r="M11" s="26"/>
      <c r="N11" s="26"/>
      <c r="O11" s="8"/>
      <c r="P11" s="9"/>
      <c r="Q11" s="8"/>
      <c r="R11" s="8"/>
      <c r="S11" s="8"/>
      <c r="T11" s="8"/>
      <c r="U11" s="8"/>
      <c r="W11" s="8"/>
      <c r="X11" s="26"/>
      <c r="Y11" s="26"/>
      <c r="Z11" s="8"/>
      <c r="AA11" s="9"/>
      <c r="AB11" s="8"/>
      <c r="AC11" s="8"/>
      <c r="AD11" s="8"/>
      <c r="AE11" s="8"/>
      <c r="AF11" s="8"/>
    </row>
    <row r="12" spans="1:32" ht="13.5" thickBot="1">
      <c r="A12" s="8"/>
      <c r="B12" s="26"/>
      <c r="C12" s="26"/>
      <c r="D12" s="8"/>
      <c r="E12" s="9"/>
      <c r="F12" s="8"/>
      <c r="G12" s="8"/>
      <c r="H12" s="8"/>
      <c r="I12" s="8"/>
      <c r="J12" s="8"/>
      <c r="L12" s="8"/>
      <c r="M12" s="26"/>
      <c r="N12" s="26"/>
      <c r="O12" s="8"/>
      <c r="P12" s="9"/>
      <c r="Q12" s="8"/>
      <c r="R12" s="8"/>
      <c r="S12" s="8"/>
      <c r="T12" s="8"/>
      <c r="U12" s="8"/>
      <c r="W12" s="8"/>
      <c r="X12" s="26"/>
      <c r="Y12" s="26"/>
      <c r="Z12" s="8"/>
      <c r="AA12" s="9"/>
      <c r="AB12" s="8"/>
      <c r="AC12" s="8"/>
      <c r="AD12" s="8"/>
      <c r="AE12" s="8"/>
      <c r="AF12" s="8"/>
    </row>
    <row r="13" spans="1:32" ht="13.5" thickBot="1">
      <c r="A13" s="8"/>
      <c r="B13" s="62" t="s">
        <v>139</v>
      </c>
      <c r="C13" s="105"/>
      <c r="D13" s="105"/>
      <c r="E13" s="105"/>
      <c r="F13" s="105"/>
      <c r="G13" s="64" t="s">
        <v>62</v>
      </c>
      <c r="H13" s="64"/>
      <c r="I13" s="65"/>
      <c r="J13" s="8"/>
      <c r="L13" s="8"/>
      <c r="M13" s="104" t="s">
        <v>6</v>
      </c>
      <c r="N13" s="63"/>
      <c r="O13" s="63"/>
      <c r="P13" s="63"/>
      <c r="Q13" s="63"/>
      <c r="R13" s="64" t="s">
        <v>62</v>
      </c>
      <c r="S13" s="64"/>
      <c r="T13" s="65"/>
      <c r="U13" s="8"/>
      <c r="W13" s="8"/>
      <c r="X13" s="104" t="s">
        <v>6</v>
      </c>
      <c r="Y13" s="63"/>
      <c r="Z13" s="63"/>
      <c r="AA13" s="63"/>
      <c r="AB13" s="63"/>
      <c r="AC13" s="64" t="s">
        <v>62</v>
      </c>
      <c r="AD13" s="64"/>
      <c r="AE13" s="65"/>
      <c r="AF13" s="8"/>
    </row>
    <row r="14" spans="1:32" ht="12.75" customHeight="1">
      <c r="A14" s="8"/>
      <c r="B14" s="78" t="s">
        <v>5</v>
      </c>
      <c r="C14" s="66" t="s">
        <v>136</v>
      </c>
      <c r="D14" s="67"/>
      <c r="E14" s="100" t="s">
        <v>1</v>
      </c>
      <c r="F14" s="101"/>
      <c r="G14" s="74" t="s">
        <v>23</v>
      </c>
      <c r="H14" s="92" t="s">
        <v>3</v>
      </c>
      <c r="I14" s="72" t="s">
        <v>7</v>
      </c>
      <c r="J14" s="8"/>
      <c r="L14" s="8"/>
      <c r="M14" s="78" t="s">
        <v>5</v>
      </c>
      <c r="N14" s="96" t="s">
        <v>4</v>
      </c>
      <c r="O14" s="97"/>
      <c r="P14" s="100" t="s">
        <v>1</v>
      </c>
      <c r="Q14" s="101"/>
      <c r="R14" s="74" t="s">
        <v>23</v>
      </c>
      <c r="S14" s="92" t="s">
        <v>3</v>
      </c>
      <c r="T14" s="72" t="s">
        <v>7</v>
      </c>
      <c r="U14" s="8"/>
      <c r="W14" s="8"/>
      <c r="X14" s="78" t="s">
        <v>5</v>
      </c>
      <c r="Y14" s="96" t="s">
        <v>4</v>
      </c>
      <c r="Z14" s="97"/>
      <c r="AA14" s="100" t="s">
        <v>1</v>
      </c>
      <c r="AB14" s="101"/>
      <c r="AC14" s="74" t="s">
        <v>23</v>
      </c>
      <c r="AD14" s="92" t="s">
        <v>3</v>
      </c>
      <c r="AE14" s="72" t="s">
        <v>7</v>
      </c>
      <c r="AF14" s="8"/>
    </row>
    <row r="15" spans="1:32" ht="13.5" thickBot="1">
      <c r="A15" s="8"/>
      <c r="B15" s="79"/>
      <c r="C15" s="68"/>
      <c r="D15" s="69"/>
      <c r="E15" s="5" t="s">
        <v>0</v>
      </c>
      <c r="F15" s="3" t="s">
        <v>2</v>
      </c>
      <c r="G15" s="75"/>
      <c r="H15" s="93"/>
      <c r="I15" s="73"/>
      <c r="J15" s="8"/>
      <c r="L15" s="8"/>
      <c r="M15" s="79"/>
      <c r="N15" s="98"/>
      <c r="O15" s="99"/>
      <c r="P15" s="5" t="s">
        <v>0</v>
      </c>
      <c r="Q15" s="3" t="s">
        <v>2</v>
      </c>
      <c r="R15" s="75"/>
      <c r="S15" s="93"/>
      <c r="T15" s="73"/>
      <c r="U15" s="8"/>
      <c r="W15" s="8"/>
      <c r="X15" s="79"/>
      <c r="Y15" s="98"/>
      <c r="Z15" s="99"/>
      <c r="AA15" s="5" t="s">
        <v>0</v>
      </c>
      <c r="AB15" s="3" t="s">
        <v>2</v>
      </c>
      <c r="AC15" s="75"/>
      <c r="AD15" s="93"/>
      <c r="AE15" s="73"/>
      <c r="AF15" s="8"/>
    </row>
    <row r="16" spans="1:32" ht="12.75">
      <c r="A16" s="8"/>
      <c r="B16" s="29">
        <v>1</v>
      </c>
      <c r="C16" s="94" t="s">
        <v>29</v>
      </c>
      <c r="D16" s="95" t="s">
        <v>29</v>
      </c>
      <c r="E16" s="4">
        <v>6</v>
      </c>
      <c r="F16" s="4"/>
      <c r="G16" s="4"/>
      <c r="H16" s="17"/>
      <c r="I16" s="12">
        <f>E16+F16+G16+H16</f>
        <v>6</v>
      </c>
      <c r="J16" s="8"/>
      <c r="L16" s="8"/>
      <c r="M16" s="29">
        <v>1</v>
      </c>
      <c r="N16" s="94" t="s">
        <v>29</v>
      </c>
      <c r="O16" s="95" t="s">
        <v>29</v>
      </c>
      <c r="P16" s="4">
        <v>6</v>
      </c>
      <c r="Q16" s="4"/>
      <c r="R16" s="4"/>
      <c r="S16" s="17"/>
      <c r="T16" s="12">
        <f>P16+Q16+R16+S16</f>
        <v>6</v>
      </c>
      <c r="U16" s="8"/>
      <c r="W16" s="8"/>
      <c r="X16" s="29">
        <v>1</v>
      </c>
      <c r="Y16" s="94" t="s">
        <v>29</v>
      </c>
      <c r="Z16" s="95" t="s">
        <v>29</v>
      </c>
      <c r="AA16" s="4">
        <v>6</v>
      </c>
      <c r="AB16" s="4"/>
      <c r="AC16" s="4"/>
      <c r="AD16" s="17"/>
      <c r="AE16" s="12">
        <f>AA16+AB16+AC16+AD16</f>
        <v>6</v>
      </c>
      <c r="AF16" s="8"/>
    </row>
    <row r="17" spans="1:32" ht="12.75">
      <c r="A17" s="8"/>
      <c r="B17" s="30">
        <v>2</v>
      </c>
      <c r="C17" s="86" t="s">
        <v>32</v>
      </c>
      <c r="D17" s="87" t="s">
        <v>32</v>
      </c>
      <c r="E17" s="2">
        <v>8</v>
      </c>
      <c r="F17" s="2"/>
      <c r="G17" s="2"/>
      <c r="H17" s="18"/>
      <c r="I17" s="12">
        <f aca="true" t="shared" si="0" ref="I17:I45">E17+F17+G17+H17</f>
        <v>8</v>
      </c>
      <c r="J17" s="8"/>
      <c r="L17" s="8"/>
      <c r="M17" s="30">
        <v>2</v>
      </c>
      <c r="N17" s="86" t="s">
        <v>32</v>
      </c>
      <c r="O17" s="87" t="s">
        <v>32</v>
      </c>
      <c r="P17" s="2">
        <v>8</v>
      </c>
      <c r="Q17" s="2"/>
      <c r="R17" s="2"/>
      <c r="S17" s="18"/>
      <c r="T17" s="12">
        <f aca="true" t="shared" si="1" ref="T17:T45">P17+Q17+R17+S17</f>
        <v>8</v>
      </c>
      <c r="U17" s="8"/>
      <c r="W17" s="8"/>
      <c r="X17" s="30">
        <v>2</v>
      </c>
      <c r="Y17" s="86" t="s">
        <v>32</v>
      </c>
      <c r="Z17" s="87" t="s">
        <v>32</v>
      </c>
      <c r="AA17" s="2">
        <v>8</v>
      </c>
      <c r="AB17" s="2"/>
      <c r="AC17" s="2"/>
      <c r="AD17" s="18"/>
      <c r="AE17" s="12">
        <f aca="true" t="shared" si="2" ref="AE17:AE45">AA17+AB17+AC17+AD17</f>
        <v>8</v>
      </c>
      <c r="AF17" s="8"/>
    </row>
    <row r="18" spans="1:32" ht="12.75">
      <c r="A18" s="8"/>
      <c r="B18" s="30">
        <v>3</v>
      </c>
      <c r="C18" s="86" t="s">
        <v>30</v>
      </c>
      <c r="D18" s="87" t="s">
        <v>30</v>
      </c>
      <c r="E18" s="2"/>
      <c r="F18" s="2"/>
      <c r="G18" s="2">
        <v>3</v>
      </c>
      <c r="H18" s="18">
        <v>2</v>
      </c>
      <c r="I18" s="12">
        <f t="shared" si="0"/>
        <v>5</v>
      </c>
      <c r="J18" s="8"/>
      <c r="L18" s="8"/>
      <c r="M18" s="30">
        <v>3</v>
      </c>
      <c r="N18" s="86" t="s">
        <v>30</v>
      </c>
      <c r="O18" s="87" t="s">
        <v>30</v>
      </c>
      <c r="P18" s="2"/>
      <c r="Q18" s="2"/>
      <c r="R18" s="2">
        <v>3</v>
      </c>
      <c r="S18" s="18">
        <v>2</v>
      </c>
      <c r="T18" s="12">
        <f t="shared" si="1"/>
        <v>5</v>
      </c>
      <c r="U18" s="8"/>
      <c r="W18" s="8"/>
      <c r="X18" s="30">
        <v>3</v>
      </c>
      <c r="Y18" s="86" t="s">
        <v>30</v>
      </c>
      <c r="Z18" s="87" t="s">
        <v>30</v>
      </c>
      <c r="AA18" s="2"/>
      <c r="AB18" s="2"/>
      <c r="AC18" s="2">
        <v>3</v>
      </c>
      <c r="AD18" s="18">
        <v>2</v>
      </c>
      <c r="AE18" s="12">
        <f t="shared" si="2"/>
        <v>5</v>
      </c>
      <c r="AF18" s="8"/>
    </row>
    <row r="19" spans="1:32" ht="12.75">
      <c r="A19" s="8"/>
      <c r="B19" s="30">
        <v>4</v>
      </c>
      <c r="C19" s="86" t="s">
        <v>34</v>
      </c>
      <c r="D19" s="87" t="s">
        <v>34</v>
      </c>
      <c r="E19" s="2"/>
      <c r="F19" s="2"/>
      <c r="G19" s="2">
        <v>6</v>
      </c>
      <c r="H19" s="18"/>
      <c r="I19" s="12">
        <f t="shared" si="0"/>
        <v>6</v>
      </c>
      <c r="J19" s="8"/>
      <c r="L19" s="8"/>
      <c r="M19" s="30">
        <v>4</v>
      </c>
      <c r="N19" s="86" t="s">
        <v>34</v>
      </c>
      <c r="O19" s="87" t="s">
        <v>34</v>
      </c>
      <c r="P19" s="2"/>
      <c r="Q19" s="2"/>
      <c r="R19" s="2">
        <v>6</v>
      </c>
      <c r="S19" s="18"/>
      <c r="T19" s="12">
        <f t="shared" si="1"/>
        <v>6</v>
      </c>
      <c r="U19" s="8"/>
      <c r="W19" s="8"/>
      <c r="X19" s="30">
        <v>4</v>
      </c>
      <c r="Y19" s="86" t="s">
        <v>34</v>
      </c>
      <c r="Z19" s="87" t="s">
        <v>34</v>
      </c>
      <c r="AA19" s="2"/>
      <c r="AB19" s="2"/>
      <c r="AC19" s="2">
        <v>6</v>
      </c>
      <c r="AD19" s="18"/>
      <c r="AE19" s="12">
        <f t="shared" si="2"/>
        <v>6</v>
      </c>
      <c r="AF19" s="8"/>
    </row>
    <row r="20" spans="1:32" ht="12.75">
      <c r="A20" s="8"/>
      <c r="B20" s="30">
        <v>5</v>
      </c>
      <c r="C20" s="86" t="s">
        <v>31</v>
      </c>
      <c r="D20" s="87" t="s">
        <v>31</v>
      </c>
      <c r="E20" s="2"/>
      <c r="F20" s="2">
        <v>5</v>
      </c>
      <c r="G20" s="2"/>
      <c r="H20" s="18"/>
      <c r="I20" s="12">
        <f t="shared" si="0"/>
        <v>5</v>
      </c>
      <c r="J20" s="8"/>
      <c r="L20" s="8"/>
      <c r="M20" s="30">
        <v>5</v>
      </c>
      <c r="N20" s="86" t="s">
        <v>31</v>
      </c>
      <c r="O20" s="87" t="s">
        <v>31</v>
      </c>
      <c r="P20" s="2"/>
      <c r="Q20" s="2">
        <v>5</v>
      </c>
      <c r="R20" s="2"/>
      <c r="S20" s="18"/>
      <c r="T20" s="12">
        <f t="shared" si="1"/>
        <v>5</v>
      </c>
      <c r="U20" s="8"/>
      <c r="W20" s="8"/>
      <c r="X20" s="30">
        <v>5</v>
      </c>
      <c r="Y20" s="86" t="s">
        <v>31</v>
      </c>
      <c r="Z20" s="87" t="s">
        <v>31</v>
      </c>
      <c r="AA20" s="2"/>
      <c r="AB20" s="2">
        <v>5</v>
      </c>
      <c r="AC20" s="2"/>
      <c r="AD20" s="18"/>
      <c r="AE20" s="12">
        <f t="shared" si="2"/>
        <v>5</v>
      </c>
      <c r="AF20" s="8"/>
    </row>
    <row r="21" spans="1:32" ht="12.75">
      <c r="A21" s="8"/>
      <c r="B21" s="30">
        <v>6</v>
      </c>
      <c r="C21" s="86" t="s">
        <v>32</v>
      </c>
      <c r="D21" s="87" t="s">
        <v>32</v>
      </c>
      <c r="E21" s="2">
        <v>8</v>
      </c>
      <c r="F21" s="2"/>
      <c r="G21" s="2"/>
      <c r="H21" s="18"/>
      <c r="I21" s="12">
        <f t="shared" si="0"/>
        <v>8</v>
      </c>
      <c r="J21" s="8"/>
      <c r="L21" s="8"/>
      <c r="M21" s="30">
        <v>6</v>
      </c>
      <c r="N21" s="86" t="s">
        <v>32</v>
      </c>
      <c r="O21" s="87" t="s">
        <v>32</v>
      </c>
      <c r="P21" s="2">
        <v>8</v>
      </c>
      <c r="Q21" s="2"/>
      <c r="R21" s="2"/>
      <c r="S21" s="18"/>
      <c r="T21" s="12">
        <f t="shared" si="1"/>
        <v>8</v>
      </c>
      <c r="U21" s="8"/>
      <c r="W21" s="8"/>
      <c r="X21" s="30">
        <v>6</v>
      </c>
      <c r="Y21" s="86" t="s">
        <v>32</v>
      </c>
      <c r="Z21" s="87" t="s">
        <v>32</v>
      </c>
      <c r="AA21" s="2">
        <v>8</v>
      </c>
      <c r="AB21" s="2"/>
      <c r="AC21" s="2"/>
      <c r="AD21" s="18"/>
      <c r="AE21" s="12">
        <f t="shared" si="2"/>
        <v>8</v>
      </c>
      <c r="AF21" s="8"/>
    </row>
    <row r="22" spans="1:32" ht="12.75">
      <c r="A22" s="8"/>
      <c r="B22" s="30">
        <v>7</v>
      </c>
      <c r="C22" s="86" t="s">
        <v>33</v>
      </c>
      <c r="D22" s="87" t="s">
        <v>33</v>
      </c>
      <c r="E22" s="2"/>
      <c r="F22" s="2"/>
      <c r="G22" s="2">
        <v>5</v>
      </c>
      <c r="H22" s="18"/>
      <c r="I22" s="12">
        <f t="shared" si="0"/>
        <v>5</v>
      </c>
      <c r="J22" s="8"/>
      <c r="L22" s="8"/>
      <c r="M22" s="30">
        <v>7</v>
      </c>
      <c r="N22" s="86" t="s">
        <v>33</v>
      </c>
      <c r="O22" s="87" t="s">
        <v>33</v>
      </c>
      <c r="P22" s="2"/>
      <c r="Q22" s="2"/>
      <c r="R22" s="2">
        <v>5</v>
      </c>
      <c r="S22" s="18"/>
      <c r="T22" s="12">
        <f t="shared" si="1"/>
        <v>5</v>
      </c>
      <c r="U22" s="8"/>
      <c r="W22" s="8"/>
      <c r="X22" s="30">
        <v>7</v>
      </c>
      <c r="Y22" s="86" t="s">
        <v>33</v>
      </c>
      <c r="Z22" s="87" t="s">
        <v>33</v>
      </c>
      <c r="AA22" s="2"/>
      <c r="AB22" s="2"/>
      <c r="AC22" s="2">
        <v>5</v>
      </c>
      <c r="AD22" s="18"/>
      <c r="AE22" s="12">
        <f t="shared" si="2"/>
        <v>5</v>
      </c>
      <c r="AF22" s="8"/>
    </row>
    <row r="23" spans="1:32" ht="12.75">
      <c r="A23" s="8"/>
      <c r="B23" s="30">
        <v>8</v>
      </c>
      <c r="C23" s="86" t="s">
        <v>35</v>
      </c>
      <c r="D23" s="87" t="s">
        <v>35</v>
      </c>
      <c r="E23" s="2"/>
      <c r="F23" s="2">
        <v>5</v>
      </c>
      <c r="G23" s="2"/>
      <c r="H23" s="18"/>
      <c r="I23" s="12">
        <f t="shared" si="0"/>
        <v>5</v>
      </c>
      <c r="J23" s="8"/>
      <c r="L23" s="8"/>
      <c r="M23" s="30">
        <v>8</v>
      </c>
      <c r="N23" s="86" t="s">
        <v>35</v>
      </c>
      <c r="O23" s="87" t="s">
        <v>35</v>
      </c>
      <c r="P23" s="2"/>
      <c r="Q23" s="2">
        <v>5</v>
      </c>
      <c r="R23" s="2"/>
      <c r="S23" s="18"/>
      <c r="T23" s="12">
        <f t="shared" si="1"/>
        <v>5</v>
      </c>
      <c r="U23" s="8"/>
      <c r="W23" s="8"/>
      <c r="X23" s="30">
        <v>8</v>
      </c>
      <c r="Y23" s="86" t="s">
        <v>35</v>
      </c>
      <c r="Z23" s="87" t="s">
        <v>35</v>
      </c>
      <c r="AA23" s="2"/>
      <c r="AB23" s="2">
        <v>5</v>
      </c>
      <c r="AC23" s="2"/>
      <c r="AD23" s="18"/>
      <c r="AE23" s="12">
        <f t="shared" si="2"/>
        <v>5</v>
      </c>
      <c r="AF23" s="8"/>
    </row>
    <row r="24" spans="1:32" ht="12.75">
      <c r="A24" s="8"/>
      <c r="B24" s="30">
        <v>9</v>
      </c>
      <c r="C24" s="86" t="s">
        <v>36</v>
      </c>
      <c r="D24" s="87" t="s">
        <v>36</v>
      </c>
      <c r="E24" s="2"/>
      <c r="F24" s="2">
        <v>6</v>
      </c>
      <c r="G24" s="2"/>
      <c r="H24" s="18"/>
      <c r="I24" s="12">
        <f t="shared" si="0"/>
        <v>6</v>
      </c>
      <c r="J24" s="8"/>
      <c r="L24" s="8"/>
      <c r="M24" s="30">
        <v>9</v>
      </c>
      <c r="N24" s="86" t="s">
        <v>36</v>
      </c>
      <c r="O24" s="87" t="s">
        <v>36</v>
      </c>
      <c r="P24" s="2"/>
      <c r="Q24" s="2">
        <v>6</v>
      </c>
      <c r="R24" s="2"/>
      <c r="S24" s="18"/>
      <c r="T24" s="12">
        <f t="shared" si="1"/>
        <v>6</v>
      </c>
      <c r="U24" s="8"/>
      <c r="W24" s="8"/>
      <c r="X24" s="30">
        <v>9</v>
      </c>
      <c r="Y24" s="86" t="s">
        <v>36</v>
      </c>
      <c r="Z24" s="87" t="s">
        <v>36</v>
      </c>
      <c r="AA24" s="2"/>
      <c r="AB24" s="2">
        <v>6</v>
      </c>
      <c r="AC24" s="2"/>
      <c r="AD24" s="18"/>
      <c r="AE24" s="12">
        <f t="shared" si="2"/>
        <v>6</v>
      </c>
      <c r="AF24" s="8"/>
    </row>
    <row r="25" spans="1:32" ht="12.75">
      <c r="A25" s="8"/>
      <c r="B25" s="30">
        <v>10</v>
      </c>
      <c r="C25" s="86" t="s">
        <v>37</v>
      </c>
      <c r="D25" s="87" t="s">
        <v>37</v>
      </c>
      <c r="E25" s="2"/>
      <c r="F25" s="2">
        <v>6</v>
      </c>
      <c r="G25" s="2"/>
      <c r="H25" s="18"/>
      <c r="I25" s="12">
        <f t="shared" si="0"/>
        <v>6</v>
      </c>
      <c r="J25" s="8"/>
      <c r="L25" s="8"/>
      <c r="M25" s="30">
        <v>10</v>
      </c>
      <c r="N25" s="86" t="s">
        <v>37</v>
      </c>
      <c r="O25" s="87" t="s">
        <v>37</v>
      </c>
      <c r="P25" s="2"/>
      <c r="Q25" s="2">
        <v>6</v>
      </c>
      <c r="R25" s="2"/>
      <c r="S25" s="18"/>
      <c r="T25" s="12">
        <f t="shared" si="1"/>
        <v>6</v>
      </c>
      <c r="U25" s="8"/>
      <c r="W25" s="8"/>
      <c r="X25" s="30">
        <v>10</v>
      </c>
      <c r="Y25" s="86" t="s">
        <v>37</v>
      </c>
      <c r="Z25" s="87" t="s">
        <v>37</v>
      </c>
      <c r="AA25" s="2"/>
      <c r="AB25" s="2">
        <v>6</v>
      </c>
      <c r="AC25" s="2"/>
      <c r="AD25" s="18"/>
      <c r="AE25" s="12">
        <f t="shared" si="2"/>
        <v>6</v>
      </c>
      <c r="AF25" s="8"/>
    </row>
    <row r="26" spans="1:32" ht="12.75">
      <c r="A26" s="8"/>
      <c r="B26" s="30">
        <v>11</v>
      </c>
      <c r="C26" s="86" t="s">
        <v>38</v>
      </c>
      <c r="D26" s="87" t="s">
        <v>38</v>
      </c>
      <c r="E26" s="2">
        <v>1</v>
      </c>
      <c r="F26" s="2"/>
      <c r="G26" s="2">
        <v>5</v>
      </c>
      <c r="H26" s="18"/>
      <c r="I26" s="12">
        <f t="shared" si="0"/>
        <v>6</v>
      </c>
      <c r="J26" s="8"/>
      <c r="L26" s="8"/>
      <c r="M26" s="30">
        <v>11</v>
      </c>
      <c r="N26" s="86" t="s">
        <v>38</v>
      </c>
      <c r="O26" s="87" t="s">
        <v>38</v>
      </c>
      <c r="P26" s="2">
        <v>1</v>
      </c>
      <c r="Q26" s="2"/>
      <c r="R26" s="2">
        <v>5</v>
      </c>
      <c r="S26" s="18"/>
      <c r="T26" s="12">
        <f t="shared" si="1"/>
        <v>6</v>
      </c>
      <c r="U26" s="8"/>
      <c r="W26" s="8"/>
      <c r="X26" s="30">
        <v>11</v>
      </c>
      <c r="Y26" s="86" t="s">
        <v>38</v>
      </c>
      <c r="Z26" s="87" t="s">
        <v>38</v>
      </c>
      <c r="AA26" s="2">
        <v>1</v>
      </c>
      <c r="AB26" s="2"/>
      <c r="AC26" s="2">
        <v>5</v>
      </c>
      <c r="AD26" s="18"/>
      <c r="AE26" s="12">
        <f t="shared" si="2"/>
        <v>6</v>
      </c>
      <c r="AF26" s="8"/>
    </row>
    <row r="27" spans="1:32" ht="12.75">
      <c r="A27" s="8"/>
      <c r="B27" s="30">
        <v>12</v>
      </c>
      <c r="C27" s="86" t="s">
        <v>52</v>
      </c>
      <c r="D27" s="87" t="s">
        <v>52</v>
      </c>
      <c r="E27" s="2"/>
      <c r="F27" s="2"/>
      <c r="G27" s="2">
        <v>6</v>
      </c>
      <c r="H27" s="18"/>
      <c r="I27" s="12">
        <f t="shared" si="0"/>
        <v>6</v>
      </c>
      <c r="J27" s="8"/>
      <c r="L27" s="8"/>
      <c r="M27" s="30">
        <v>12</v>
      </c>
      <c r="N27" s="86" t="s">
        <v>52</v>
      </c>
      <c r="O27" s="87" t="s">
        <v>52</v>
      </c>
      <c r="P27" s="2"/>
      <c r="Q27" s="2"/>
      <c r="R27" s="2">
        <v>6</v>
      </c>
      <c r="S27" s="18"/>
      <c r="T27" s="12">
        <f t="shared" si="1"/>
        <v>6</v>
      </c>
      <c r="U27" s="8"/>
      <c r="W27" s="8"/>
      <c r="X27" s="30">
        <v>12</v>
      </c>
      <c r="Y27" s="86" t="s">
        <v>52</v>
      </c>
      <c r="Z27" s="87" t="s">
        <v>52</v>
      </c>
      <c r="AA27" s="2"/>
      <c r="AB27" s="2"/>
      <c r="AC27" s="2">
        <v>6</v>
      </c>
      <c r="AD27" s="18"/>
      <c r="AE27" s="12">
        <f t="shared" si="2"/>
        <v>6</v>
      </c>
      <c r="AF27" s="8"/>
    </row>
    <row r="28" spans="1:32" ht="12.75">
      <c r="A28" s="8"/>
      <c r="B28" s="30">
        <v>13</v>
      </c>
      <c r="C28" s="86" t="s">
        <v>53</v>
      </c>
      <c r="D28" s="87" t="s">
        <v>53</v>
      </c>
      <c r="E28" s="2"/>
      <c r="F28" s="2"/>
      <c r="G28" s="2">
        <v>6</v>
      </c>
      <c r="H28" s="18"/>
      <c r="I28" s="12">
        <f t="shared" si="0"/>
        <v>6</v>
      </c>
      <c r="J28" s="8"/>
      <c r="L28" s="8"/>
      <c r="M28" s="30">
        <v>13</v>
      </c>
      <c r="N28" s="86" t="s">
        <v>53</v>
      </c>
      <c r="O28" s="87" t="s">
        <v>53</v>
      </c>
      <c r="P28" s="2"/>
      <c r="Q28" s="2"/>
      <c r="R28" s="2">
        <v>6</v>
      </c>
      <c r="S28" s="18"/>
      <c r="T28" s="12">
        <f t="shared" si="1"/>
        <v>6</v>
      </c>
      <c r="U28" s="8"/>
      <c r="W28" s="8"/>
      <c r="X28" s="30">
        <v>13</v>
      </c>
      <c r="Y28" s="86" t="s">
        <v>53</v>
      </c>
      <c r="Z28" s="87" t="s">
        <v>53</v>
      </c>
      <c r="AA28" s="2"/>
      <c r="AB28" s="2"/>
      <c r="AC28" s="2">
        <v>6</v>
      </c>
      <c r="AD28" s="18"/>
      <c r="AE28" s="12">
        <f t="shared" si="2"/>
        <v>6</v>
      </c>
      <c r="AF28" s="8"/>
    </row>
    <row r="29" spans="1:32" ht="12.75">
      <c r="A29" s="8"/>
      <c r="B29" s="30">
        <v>14</v>
      </c>
      <c r="C29" s="90" t="s">
        <v>54</v>
      </c>
      <c r="D29" s="91" t="s">
        <v>54</v>
      </c>
      <c r="E29" s="2"/>
      <c r="F29" s="2"/>
      <c r="G29" s="2">
        <v>6</v>
      </c>
      <c r="H29" s="18"/>
      <c r="I29" s="12">
        <f t="shared" si="0"/>
        <v>6</v>
      </c>
      <c r="J29" s="8"/>
      <c r="L29" s="8"/>
      <c r="M29" s="30">
        <v>14</v>
      </c>
      <c r="N29" s="90" t="s">
        <v>54</v>
      </c>
      <c r="O29" s="91" t="s">
        <v>54</v>
      </c>
      <c r="P29" s="2"/>
      <c r="Q29" s="2"/>
      <c r="R29" s="2">
        <v>6</v>
      </c>
      <c r="S29" s="18"/>
      <c r="T29" s="12">
        <f t="shared" si="1"/>
        <v>6</v>
      </c>
      <c r="U29" s="8"/>
      <c r="W29" s="8"/>
      <c r="X29" s="30">
        <v>14</v>
      </c>
      <c r="Y29" s="90" t="s">
        <v>54</v>
      </c>
      <c r="Z29" s="91" t="s">
        <v>54</v>
      </c>
      <c r="AA29" s="2"/>
      <c r="AB29" s="2"/>
      <c r="AC29" s="2">
        <v>6</v>
      </c>
      <c r="AD29" s="18"/>
      <c r="AE29" s="12">
        <f t="shared" si="2"/>
        <v>6</v>
      </c>
      <c r="AF29" s="8"/>
    </row>
    <row r="30" spans="1:32" ht="12.75">
      <c r="A30" s="8"/>
      <c r="B30" s="30">
        <v>15</v>
      </c>
      <c r="C30" s="86" t="s">
        <v>97</v>
      </c>
      <c r="D30" s="87" t="s">
        <v>97</v>
      </c>
      <c r="E30" s="2">
        <v>5</v>
      </c>
      <c r="F30" s="2"/>
      <c r="G30" s="2"/>
      <c r="H30" s="18"/>
      <c r="I30" s="12">
        <f t="shared" si="0"/>
        <v>5</v>
      </c>
      <c r="J30" s="8"/>
      <c r="L30" s="8"/>
      <c r="M30" s="30">
        <v>15</v>
      </c>
      <c r="N30" s="86" t="s">
        <v>97</v>
      </c>
      <c r="O30" s="87" t="s">
        <v>97</v>
      </c>
      <c r="P30" s="2">
        <v>5</v>
      </c>
      <c r="Q30" s="2"/>
      <c r="R30" s="2"/>
      <c r="S30" s="18"/>
      <c r="T30" s="12">
        <f t="shared" si="1"/>
        <v>5</v>
      </c>
      <c r="U30" s="8"/>
      <c r="W30" s="8"/>
      <c r="X30" s="30">
        <v>15</v>
      </c>
      <c r="Y30" s="86" t="s">
        <v>97</v>
      </c>
      <c r="Z30" s="87" t="s">
        <v>97</v>
      </c>
      <c r="AA30" s="2">
        <v>5</v>
      </c>
      <c r="AB30" s="2"/>
      <c r="AC30" s="2"/>
      <c r="AD30" s="18"/>
      <c r="AE30" s="12">
        <f t="shared" si="2"/>
        <v>5</v>
      </c>
      <c r="AF30" s="8"/>
    </row>
    <row r="31" spans="1:32" ht="12.75">
      <c r="A31" s="8"/>
      <c r="B31" s="30">
        <v>16</v>
      </c>
      <c r="C31" s="86" t="s">
        <v>49</v>
      </c>
      <c r="D31" s="87" t="s">
        <v>49</v>
      </c>
      <c r="E31" s="2"/>
      <c r="F31" s="2"/>
      <c r="G31" s="2"/>
      <c r="H31" s="18">
        <v>4</v>
      </c>
      <c r="I31" s="12">
        <f t="shared" si="0"/>
        <v>4</v>
      </c>
      <c r="J31" s="8"/>
      <c r="L31" s="8"/>
      <c r="M31" s="30">
        <v>16</v>
      </c>
      <c r="N31" s="86" t="s">
        <v>49</v>
      </c>
      <c r="O31" s="87" t="s">
        <v>49</v>
      </c>
      <c r="P31" s="2"/>
      <c r="Q31" s="2"/>
      <c r="R31" s="2"/>
      <c r="S31" s="18">
        <v>4</v>
      </c>
      <c r="T31" s="12">
        <f t="shared" si="1"/>
        <v>4</v>
      </c>
      <c r="U31" s="8"/>
      <c r="W31" s="8"/>
      <c r="X31" s="30">
        <v>16</v>
      </c>
      <c r="Y31" s="86" t="s">
        <v>49</v>
      </c>
      <c r="Z31" s="87" t="s">
        <v>49</v>
      </c>
      <c r="AA31" s="2"/>
      <c r="AB31" s="2"/>
      <c r="AC31" s="2"/>
      <c r="AD31" s="18">
        <v>4</v>
      </c>
      <c r="AE31" s="12">
        <f t="shared" si="2"/>
        <v>4</v>
      </c>
      <c r="AF31" s="8"/>
    </row>
    <row r="32" spans="1:32" ht="12.75">
      <c r="A32" s="8"/>
      <c r="B32" s="30">
        <v>17</v>
      </c>
      <c r="C32" s="86" t="s">
        <v>42</v>
      </c>
      <c r="D32" s="87" t="s">
        <v>42</v>
      </c>
      <c r="E32" s="2"/>
      <c r="F32" s="2"/>
      <c r="G32" s="2">
        <v>4</v>
      </c>
      <c r="H32" s="18">
        <v>2</v>
      </c>
      <c r="I32" s="12">
        <f t="shared" si="0"/>
        <v>6</v>
      </c>
      <c r="J32" s="8"/>
      <c r="L32" s="8"/>
      <c r="M32" s="30">
        <v>17</v>
      </c>
      <c r="N32" s="86" t="s">
        <v>42</v>
      </c>
      <c r="O32" s="87" t="s">
        <v>42</v>
      </c>
      <c r="P32" s="2"/>
      <c r="Q32" s="2"/>
      <c r="R32" s="2">
        <v>4</v>
      </c>
      <c r="S32" s="18">
        <v>2</v>
      </c>
      <c r="T32" s="12">
        <f t="shared" si="1"/>
        <v>6</v>
      </c>
      <c r="U32" s="8"/>
      <c r="W32" s="8"/>
      <c r="X32" s="30">
        <v>17</v>
      </c>
      <c r="Y32" s="86" t="s">
        <v>42</v>
      </c>
      <c r="Z32" s="87" t="s">
        <v>42</v>
      </c>
      <c r="AA32" s="2"/>
      <c r="AB32" s="2"/>
      <c r="AC32" s="2">
        <v>4</v>
      </c>
      <c r="AD32" s="18">
        <v>2</v>
      </c>
      <c r="AE32" s="12">
        <f t="shared" si="2"/>
        <v>6</v>
      </c>
      <c r="AF32" s="8"/>
    </row>
    <row r="33" spans="1:32" ht="12.75">
      <c r="A33" s="8"/>
      <c r="B33" s="30">
        <v>18</v>
      </c>
      <c r="C33" s="86" t="s">
        <v>44</v>
      </c>
      <c r="D33" s="87" t="s">
        <v>44</v>
      </c>
      <c r="E33" s="2"/>
      <c r="F33" s="2"/>
      <c r="G33" s="2"/>
      <c r="H33" s="18">
        <v>5</v>
      </c>
      <c r="I33" s="12">
        <f t="shared" si="0"/>
        <v>5</v>
      </c>
      <c r="J33" s="8"/>
      <c r="L33" s="8"/>
      <c r="M33" s="30">
        <v>18</v>
      </c>
      <c r="N33" s="86" t="s">
        <v>44</v>
      </c>
      <c r="O33" s="87" t="s">
        <v>44</v>
      </c>
      <c r="P33" s="2"/>
      <c r="Q33" s="2"/>
      <c r="R33" s="2"/>
      <c r="S33" s="18">
        <v>5</v>
      </c>
      <c r="T33" s="12">
        <f t="shared" si="1"/>
        <v>5</v>
      </c>
      <c r="U33" s="8"/>
      <c r="W33" s="8"/>
      <c r="X33" s="30">
        <v>18</v>
      </c>
      <c r="Y33" s="86" t="s">
        <v>44</v>
      </c>
      <c r="Z33" s="87" t="s">
        <v>44</v>
      </c>
      <c r="AA33" s="2"/>
      <c r="AB33" s="2"/>
      <c r="AC33" s="2"/>
      <c r="AD33" s="18">
        <v>5</v>
      </c>
      <c r="AE33" s="12">
        <f t="shared" si="2"/>
        <v>5</v>
      </c>
      <c r="AF33" s="8"/>
    </row>
    <row r="34" spans="1:32" ht="12.75">
      <c r="A34" s="8"/>
      <c r="B34" s="30">
        <v>19</v>
      </c>
      <c r="C34" s="86" t="s">
        <v>43</v>
      </c>
      <c r="D34" s="87" t="s">
        <v>43</v>
      </c>
      <c r="E34" s="2"/>
      <c r="F34" s="2"/>
      <c r="G34" s="2"/>
      <c r="H34" s="18">
        <v>4</v>
      </c>
      <c r="I34" s="12">
        <f t="shared" si="0"/>
        <v>4</v>
      </c>
      <c r="J34" s="8"/>
      <c r="L34" s="8"/>
      <c r="M34" s="30">
        <v>19</v>
      </c>
      <c r="N34" s="86" t="s">
        <v>43</v>
      </c>
      <c r="O34" s="87" t="s">
        <v>43</v>
      </c>
      <c r="P34" s="2"/>
      <c r="Q34" s="2"/>
      <c r="R34" s="2"/>
      <c r="S34" s="18">
        <v>4</v>
      </c>
      <c r="T34" s="12">
        <f t="shared" si="1"/>
        <v>4</v>
      </c>
      <c r="U34" s="8"/>
      <c r="W34" s="8"/>
      <c r="X34" s="30">
        <v>19</v>
      </c>
      <c r="Y34" s="86" t="s">
        <v>43</v>
      </c>
      <c r="Z34" s="87" t="s">
        <v>43</v>
      </c>
      <c r="AA34" s="2"/>
      <c r="AB34" s="2"/>
      <c r="AC34" s="2"/>
      <c r="AD34" s="18">
        <v>4</v>
      </c>
      <c r="AE34" s="12">
        <f t="shared" si="2"/>
        <v>4</v>
      </c>
      <c r="AF34" s="8"/>
    </row>
    <row r="35" spans="1:32" ht="12.75">
      <c r="A35" s="8"/>
      <c r="B35" s="30">
        <v>20</v>
      </c>
      <c r="C35" s="86" t="s">
        <v>47</v>
      </c>
      <c r="D35" s="87" t="s">
        <v>47</v>
      </c>
      <c r="E35" s="2"/>
      <c r="F35" s="2"/>
      <c r="G35" s="2">
        <v>5</v>
      </c>
      <c r="H35" s="18"/>
      <c r="I35" s="12">
        <f t="shared" si="0"/>
        <v>5</v>
      </c>
      <c r="J35" s="8"/>
      <c r="L35" s="8"/>
      <c r="M35" s="30">
        <v>20</v>
      </c>
      <c r="N35" s="86" t="s">
        <v>64</v>
      </c>
      <c r="O35" s="87" t="s">
        <v>64</v>
      </c>
      <c r="P35" s="2"/>
      <c r="Q35" s="2"/>
      <c r="R35" s="2">
        <v>6</v>
      </c>
      <c r="S35" s="18"/>
      <c r="T35" s="12">
        <f t="shared" si="1"/>
        <v>6</v>
      </c>
      <c r="U35" s="8"/>
      <c r="W35" s="8"/>
      <c r="X35" s="30">
        <v>20</v>
      </c>
      <c r="Y35" s="86" t="s">
        <v>77</v>
      </c>
      <c r="Z35" s="87" t="s">
        <v>77</v>
      </c>
      <c r="AA35" s="2"/>
      <c r="AB35" s="2"/>
      <c r="AC35" s="2">
        <v>6</v>
      </c>
      <c r="AD35" s="18"/>
      <c r="AE35" s="12">
        <f t="shared" si="2"/>
        <v>6</v>
      </c>
      <c r="AF35" s="8"/>
    </row>
    <row r="36" spans="1:32" ht="12.75">
      <c r="A36" s="8"/>
      <c r="B36" s="30">
        <v>21</v>
      </c>
      <c r="C36" s="86" t="s">
        <v>48</v>
      </c>
      <c r="D36" s="87" t="s">
        <v>48</v>
      </c>
      <c r="E36" s="2"/>
      <c r="F36" s="2"/>
      <c r="G36" s="2">
        <v>7</v>
      </c>
      <c r="H36" s="18"/>
      <c r="I36" s="12">
        <f t="shared" si="0"/>
        <v>7</v>
      </c>
      <c r="J36" s="8"/>
      <c r="L36" s="8"/>
      <c r="M36" s="30">
        <v>21</v>
      </c>
      <c r="N36" s="86" t="s">
        <v>40</v>
      </c>
      <c r="O36" s="87" t="s">
        <v>40</v>
      </c>
      <c r="P36" s="2"/>
      <c r="Q36" s="2"/>
      <c r="R36" s="2">
        <v>6</v>
      </c>
      <c r="S36" s="18"/>
      <c r="T36" s="12">
        <f t="shared" si="1"/>
        <v>6</v>
      </c>
      <c r="U36" s="8"/>
      <c r="W36" s="8"/>
      <c r="X36" s="30">
        <v>21</v>
      </c>
      <c r="Y36" s="86" t="s">
        <v>69</v>
      </c>
      <c r="Z36" s="87" t="s">
        <v>69</v>
      </c>
      <c r="AA36" s="2"/>
      <c r="AB36" s="2"/>
      <c r="AC36" s="2">
        <v>6</v>
      </c>
      <c r="AD36" s="18"/>
      <c r="AE36" s="12">
        <f t="shared" si="2"/>
        <v>6</v>
      </c>
      <c r="AF36" s="8"/>
    </row>
    <row r="37" spans="1:32" ht="12.75">
      <c r="A37" s="8"/>
      <c r="B37" s="30">
        <v>22</v>
      </c>
      <c r="C37" s="86" t="s">
        <v>40</v>
      </c>
      <c r="D37" s="87" t="s">
        <v>40</v>
      </c>
      <c r="E37" s="2"/>
      <c r="F37" s="2"/>
      <c r="G37" s="2">
        <v>6</v>
      </c>
      <c r="H37" s="18"/>
      <c r="I37" s="12">
        <f t="shared" si="0"/>
        <v>6</v>
      </c>
      <c r="J37" s="8"/>
      <c r="L37" s="8"/>
      <c r="M37" s="30">
        <v>22</v>
      </c>
      <c r="N37" s="86" t="s">
        <v>69</v>
      </c>
      <c r="O37" s="87" t="s">
        <v>69</v>
      </c>
      <c r="P37" s="2"/>
      <c r="Q37" s="2"/>
      <c r="R37" s="2">
        <v>6</v>
      </c>
      <c r="S37" s="18"/>
      <c r="T37" s="12">
        <f t="shared" si="1"/>
        <v>6</v>
      </c>
      <c r="U37" s="8"/>
      <c r="W37" s="8"/>
      <c r="X37" s="30">
        <v>22</v>
      </c>
      <c r="Y37" s="86" t="s">
        <v>39</v>
      </c>
      <c r="Z37" s="87" t="s">
        <v>39</v>
      </c>
      <c r="AA37" s="2"/>
      <c r="AB37" s="2"/>
      <c r="AC37" s="2">
        <v>6</v>
      </c>
      <c r="AD37" s="18"/>
      <c r="AE37" s="12">
        <f t="shared" si="2"/>
        <v>6</v>
      </c>
      <c r="AF37" s="8"/>
    </row>
    <row r="38" spans="1:32" ht="12.75">
      <c r="A38" s="8"/>
      <c r="B38" s="30">
        <v>23</v>
      </c>
      <c r="C38" s="86" t="s">
        <v>50</v>
      </c>
      <c r="D38" s="87" t="s">
        <v>50</v>
      </c>
      <c r="E38" s="2"/>
      <c r="F38" s="2"/>
      <c r="G38" s="2">
        <v>6</v>
      </c>
      <c r="H38" s="18"/>
      <c r="I38" s="12">
        <f t="shared" si="0"/>
        <v>6</v>
      </c>
      <c r="J38" s="8"/>
      <c r="L38" s="8"/>
      <c r="M38" s="30">
        <v>23</v>
      </c>
      <c r="N38" s="86" t="s">
        <v>65</v>
      </c>
      <c r="O38" s="87" t="s">
        <v>65</v>
      </c>
      <c r="P38" s="2"/>
      <c r="Q38" s="2"/>
      <c r="R38" s="2">
        <v>6.5</v>
      </c>
      <c r="S38" s="18"/>
      <c r="T38" s="12">
        <f t="shared" si="1"/>
        <v>6.5</v>
      </c>
      <c r="U38" s="8"/>
      <c r="W38" s="8"/>
      <c r="X38" s="30">
        <v>23</v>
      </c>
      <c r="Y38" s="86" t="s">
        <v>72</v>
      </c>
      <c r="Z38" s="87" t="s">
        <v>72</v>
      </c>
      <c r="AA38" s="2"/>
      <c r="AB38" s="2"/>
      <c r="AC38" s="2">
        <v>7</v>
      </c>
      <c r="AD38" s="18"/>
      <c r="AE38" s="12">
        <f t="shared" si="2"/>
        <v>7</v>
      </c>
      <c r="AF38" s="8"/>
    </row>
    <row r="39" spans="1:32" ht="12.75">
      <c r="A39" s="8"/>
      <c r="B39" s="30">
        <v>24</v>
      </c>
      <c r="C39" s="86" t="s">
        <v>51</v>
      </c>
      <c r="D39" s="87" t="s">
        <v>51</v>
      </c>
      <c r="E39" s="2"/>
      <c r="F39" s="2"/>
      <c r="G39" s="2">
        <v>7</v>
      </c>
      <c r="H39" s="18"/>
      <c r="I39" s="12">
        <f t="shared" si="0"/>
        <v>7</v>
      </c>
      <c r="J39" s="8"/>
      <c r="L39" s="8"/>
      <c r="M39" s="30">
        <v>24</v>
      </c>
      <c r="N39" s="86" t="s">
        <v>66</v>
      </c>
      <c r="O39" s="87" t="s">
        <v>66</v>
      </c>
      <c r="P39" s="2"/>
      <c r="Q39" s="2"/>
      <c r="R39" s="2">
        <v>6.5</v>
      </c>
      <c r="S39" s="18"/>
      <c r="T39" s="12">
        <f t="shared" si="1"/>
        <v>6.5</v>
      </c>
      <c r="U39" s="8"/>
      <c r="W39" s="8"/>
      <c r="X39" s="30">
        <v>24</v>
      </c>
      <c r="Y39" s="86" t="s">
        <v>73</v>
      </c>
      <c r="Z39" s="87" t="s">
        <v>73</v>
      </c>
      <c r="AA39" s="2"/>
      <c r="AB39" s="2"/>
      <c r="AC39" s="2">
        <v>6</v>
      </c>
      <c r="AD39" s="18"/>
      <c r="AE39" s="12">
        <f t="shared" si="2"/>
        <v>6</v>
      </c>
      <c r="AF39" s="8"/>
    </row>
    <row r="40" spans="1:32" ht="12.75">
      <c r="A40" s="8"/>
      <c r="B40" s="30">
        <v>25</v>
      </c>
      <c r="C40" s="86" t="s">
        <v>55</v>
      </c>
      <c r="D40" s="87" t="s">
        <v>55</v>
      </c>
      <c r="E40" s="2"/>
      <c r="F40" s="2"/>
      <c r="G40" s="2">
        <v>7</v>
      </c>
      <c r="H40" s="18"/>
      <c r="I40" s="12">
        <f t="shared" si="0"/>
        <v>7</v>
      </c>
      <c r="J40" s="8"/>
      <c r="L40" s="8"/>
      <c r="M40" s="30">
        <v>25</v>
      </c>
      <c r="N40" s="86" t="s">
        <v>76</v>
      </c>
      <c r="O40" s="87" t="s">
        <v>76</v>
      </c>
      <c r="P40" s="2"/>
      <c r="Q40" s="2"/>
      <c r="R40" s="2">
        <v>6</v>
      </c>
      <c r="S40" s="18"/>
      <c r="T40" s="12">
        <f t="shared" si="1"/>
        <v>6</v>
      </c>
      <c r="U40" s="8"/>
      <c r="W40" s="8"/>
      <c r="X40" s="30">
        <v>25</v>
      </c>
      <c r="Y40" s="86" t="s">
        <v>76</v>
      </c>
      <c r="Z40" s="87" t="s">
        <v>76</v>
      </c>
      <c r="AA40" s="2"/>
      <c r="AB40" s="2"/>
      <c r="AC40" s="2">
        <v>6</v>
      </c>
      <c r="AD40" s="18"/>
      <c r="AE40" s="12">
        <f t="shared" si="2"/>
        <v>6</v>
      </c>
      <c r="AF40" s="8"/>
    </row>
    <row r="41" spans="1:32" ht="12.75">
      <c r="A41" s="8"/>
      <c r="B41" s="30">
        <v>26</v>
      </c>
      <c r="C41" s="86" t="s">
        <v>58</v>
      </c>
      <c r="D41" s="87" t="s">
        <v>58</v>
      </c>
      <c r="E41" s="2"/>
      <c r="F41" s="2"/>
      <c r="G41" s="2">
        <v>7</v>
      </c>
      <c r="H41" s="18"/>
      <c r="I41" s="12">
        <f t="shared" si="0"/>
        <v>7</v>
      </c>
      <c r="J41" s="8"/>
      <c r="L41" s="8"/>
      <c r="M41" s="30">
        <v>26</v>
      </c>
      <c r="N41" s="86" t="s">
        <v>67</v>
      </c>
      <c r="O41" s="87" t="s">
        <v>67</v>
      </c>
      <c r="P41" s="2"/>
      <c r="Q41" s="2"/>
      <c r="R41" s="2">
        <v>7</v>
      </c>
      <c r="S41" s="18"/>
      <c r="T41" s="12">
        <f t="shared" si="1"/>
        <v>7</v>
      </c>
      <c r="U41" s="8"/>
      <c r="W41" s="8"/>
      <c r="X41" s="30">
        <v>26</v>
      </c>
      <c r="Y41" s="86" t="s">
        <v>71</v>
      </c>
      <c r="Z41" s="87" t="s">
        <v>71</v>
      </c>
      <c r="AA41" s="2"/>
      <c r="AB41" s="2"/>
      <c r="AC41" s="2">
        <v>8</v>
      </c>
      <c r="AD41" s="18"/>
      <c r="AE41" s="12">
        <f t="shared" si="2"/>
        <v>8</v>
      </c>
      <c r="AF41" s="8"/>
    </row>
    <row r="42" spans="1:32" ht="12.75">
      <c r="A42" s="8"/>
      <c r="B42" s="30">
        <v>27</v>
      </c>
      <c r="C42" s="86" t="s">
        <v>39</v>
      </c>
      <c r="D42" s="87" t="s">
        <v>39</v>
      </c>
      <c r="E42" s="2"/>
      <c r="F42" s="2"/>
      <c r="G42" s="2">
        <v>6</v>
      </c>
      <c r="H42" s="18"/>
      <c r="I42" s="12">
        <f t="shared" si="0"/>
        <v>6</v>
      </c>
      <c r="J42" s="8"/>
      <c r="L42" s="8"/>
      <c r="M42" s="30">
        <v>27</v>
      </c>
      <c r="N42" s="86" t="s">
        <v>68</v>
      </c>
      <c r="O42" s="87" t="s">
        <v>68</v>
      </c>
      <c r="P42" s="2"/>
      <c r="Q42" s="2"/>
      <c r="R42" s="2">
        <v>7</v>
      </c>
      <c r="S42" s="18"/>
      <c r="T42" s="12">
        <f t="shared" si="1"/>
        <v>7</v>
      </c>
      <c r="U42" s="8"/>
      <c r="W42" s="8"/>
      <c r="X42" s="30">
        <v>27</v>
      </c>
      <c r="Y42" s="86" t="s">
        <v>40</v>
      </c>
      <c r="Z42" s="87" t="s">
        <v>40</v>
      </c>
      <c r="AA42" s="2"/>
      <c r="AB42" s="2"/>
      <c r="AC42" s="2">
        <v>6</v>
      </c>
      <c r="AD42" s="18"/>
      <c r="AE42" s="12">
        <f t="shared" si="2"/>
        <v>6</v>
      </c>
      <c r="AF42" s="8"/>
    </row>
    <row r="43" spans="1:32" ht="12.75">
      <c r="A43" s="8"/>
      <c r="B43" s="30">
        <v>28</v>
      </c>
      <c r="C43" s="86" t="s">
        <v>74</v>
      </c>
      <c r="D43" s="87" t="s">
        <v>57</v>
      </c>
      <c r="E43" s="2"/>
      <c r="F43" s="2"/>
      <c r="G43" s="2">
        <v>6</v>
      </c>
      <c r="H43" s="18"/>
      <c r="I43" s="12">
        <f t="shared" si="0"/>
        <v>6</v>
      </c>
      <c r="J43" s="8"/>
      <c r="L43" s="8"/>
      <c r="M43" s="30">
        <v>28</v>
      </c>
      <c r="N43" s="86" t="s">
        <v>122</v>
      </c>
      <c r="O43" s="87" t="s">
        <v>122</v>
      </c>
      <c r="P43" s="2"/>
      <c r="Q43" s="2"/>
      <c r="R43" s="2">
        <v>6</v>
      </c>
      <c r="S43" s="18"/>
      <c r="T43" s="12">
        <f t="shared" si="1"/>
        <v>6</v>
      </c>
      <c r="U43" s="8"/>
      <c r="W43" s="8"/>
      <c r="X43" s="30">
        <v>28</v>
      </c>
      <c r="Y43" s="86" t="s">
        <v>74</v>
      </c>
      <c r="Z43" s="87" t="s">
        <v>74</v>
      </c>
      <c r="AA43" s="2"/>
      <c r="AB43" s="2"/>
      <c r="AC43" s="2">
        <v>6</v>
      </c>
      <c r="AD43" s="18"/>
      <c r="AE43" s="12">
        <f t="shared" si="2"/>
        <v>6</v>
      </c>
      <c r="AF43" s="8"/>
    </row>
    <row r="44" spans="1:32" ht="12.75">
      <c r="A44" s="8"/>
      <c r="B44" s="30">
        <v>29</v>
      </c>
      <c r="C44" s="86" t="s">
        <v>61</v>
      </c>
      <c r="D44" s="87" t="s">
        <v>61</v>
      </c>
      <c r="E44" s="2"/>
      <c r="F44" s="2"/>
      <c r="G44" s="2">
        <v>7</v>
      </c>
      <c r="H44" s="18">
        <v>2</v>
      </c>
      <c r="I44" s="12">
        <f t="shared" si="0"/>
        <v>9</v>
      </c>
      <c r="J44" s="8"/>
      <c r="L44" s="8"/>
      <c r="M44" s="30">
        <v>29</v>
      </c>
      <c r="N44" s="86" t="s">
        <v>75</v>
      </c>
      <c r="O44" s="87" t="s">
        <v>75</v>
      </c>
      <c r="P44" s="2"/>
      <c r="Q44" s="2"/>
      <c r="R44" s="2">
        <v>6</v>
      </c>
      <c r="S44" s="18"/>
      <c r="T44" s="12">
        <f t="shared" si="1"/>
        <v>6</v>
      </c>
      <c r="U44" s="8"/>
      <c r="W44" s="8"/>
      <c r="X44" s="30">
        <v>29</v>
      </c>
      <c r="Y44" s="86" t="s">
        <v>75</v>
      </c>
      <c r="Z44" s="87" t="s">
        <v>75</v>
      </c>
      <c r="AA44" s="2"/>
      <c r="AB44" s="2"/>
      <c r="AC44" s="2">
        <v>6</v>
      </c>
      <c r="AD44" s="18"/>
      <c r="AE44" s="12">
        <f t="shared" si="2"/>
        <v>6</v>
      </c>
      <c r="AF44" s="8"/>
    </row>
    <row r="45" spans="1:32" ht="13.5" thickBot="1">
      <c r="A45" s="8"/>
      <c r="B45" s="33">
        <v>30</v>
      </c>
      <c r="C45" s="88" t="s">
        <v>56</v>
      </c>
      <c r="D45" s="89" t="s">
        <v>56</v>
      </c>
      <c r="E45" s="3"/>
      <c r="F45" s="3"/>
      <c r="G45" s="3">
        <v>6</v>
      </c>
      <c r="H45" s="19"/>
      <c r="I45" s="13">
        <f t="shared" si="0"/>
        <v>6</v>
      </c>
      <c r="J45" s="8"/>
      <c r="L45" s="8"/>
      <c r="M45" s="33">
        <v>30</v>
      </c>
      <c r="N45" s="88" t="s">
        <v>61</v>
      </c>
      <c r="O45" s="89" t="s">
        <v>61</v>
      </c>
      <c r="P45" s="3"/>
      <c r="Q45" s="3"/>
      <c r="R45" s="3">
        <v>7</v>
      </c>
      <c r="S45" s="19">
        <v>2</v>
      </c>
      <c r="T45" s="13">
        <f t="shared" si="1"/>
        <v>9</v>
      </c>
      <c r="U45" s="8"/>
      <c r="W45" s="8"/>
      <c r="X45" s="33">
        <v>30</v>
      </c>
      <c r="Y45" s="88" t="s">
        <v>61</v>
      </c>
      <c r="Z45" s="89" t="s">
        <v>61</v>
      </c>
      <c r="AA45" s="3"/>
      <c r="AB45" s="3"/>
      <c r="AC45" s="3">
        <v>7</v>
      </c>
      <c r="AD45" s="19">
        <v>2</v>
      </c>
      <c r="AE45" s="13">
        <f t="shared" si="2"/>
        <v>9</v>
      </c>
      <c r="AF45" s="8"/>
    </row>
    <row r="46" spans="1:32" ht="13.5" thickBot="1">
      <c r="A46" s="8"/>
      <c r="B46" s="26"/>
      <c r="C46" s="26"/>
      <c r="D46" s="8"/>
      <c r="E46" s="9"/>
      <c r="F46" s="8"/>
      <c r="G46" s="8"/>
      <c r="H46" s="8"/>
      <c r="I46" s="8"/>
      <c r="J46" s="8"/>
      <c r="L46" s="8"/>
      <c r="M46" s="26"/>
      <c r="N46" s="26"/>
      <c r="O46" s="8"/>
      <c r="P46" s="9"/>
      <c r="Q46" s="8"/>
      <c r="R46" s="8"/>
      <c r="S46" s="8"/>
      <c r="T46" s="8"/>
      <c r="U46" s="8"/>
      <c r="W46" s="8"/>
      <c r="X46" s="26"/>
      <c r="Y46" s="26"/>
      <c r="Z46" s="8"/>
      <c r="AA46" s="9"/>
      <c r="AB46" s="8"/>
      <c r="AC46" s="8"/>
      <c r="AD46" s="8"/>
      <c r="AE46" s="8"/>
      <c r="AF46" s="8"/>
    </row>
    <row r="47" spans="1:32" ht="13.5" thickBot="1">
      <c r="A47" s="8"/>
      <c r="B47" s="28" t="s">
        <v>7</v>
      </c>
      <c r="C47" s="39"/>
      <c r="D47" s="6"/>
      <c r="E47" s="20">
        <f>SUM(E16:E45)</f>
        <v>28</v>
      </c>
      <c r="F47" s="15">
        <f>SUM(F16:F45)</f>
        <v>22</v>
      </c>
      <c r="G47" s="22">
        <f>SUM(G16:G45)</f>
        <v>111</v>
      </c>
      <c r="H47" s="22">
        <f>SUM(H16:H45)</f>
        <v>19</v>
      </c>
      <c r="I47" s="21">
        <f>SUM(I16:I45)</f>
        <v>180</v>
      </c>
      <c r="J47" s="8"/>
      <c r="L47" s="8"/>
      <c r="M47" s="28" t="s">
        <v>7</v>
      </c>
      <c r="N47" s="39"/>
      <c r="O47" s="6"/>
      <c r="P47" s="20">
        <f>SUM(P16:P45)</f>
        <v>28</v>
      </c>
      <c r="Q47" s="15">
        <f>SUM(Q16:Q45)</f>
        <v>22</v>
      </c>
      <c r="R47" s="22">
        <f>SUM(R16:R45)</f>
        <v>111</v>
      </c>
      <c r="S47" s="22">
        <f>SUM(S16:S45)</f>
        <v>19</v>
      </c>
      <c r="T47" s="21">
        <f>SUM(T16:T45)</f>
        <v>180</v>
      </c>
      <c r="U47" s="8"/>
      <c r="W47" s="8"/>
      <c r="X47" s="28" t="s">
        <v>7</v>
      </c>
      <c r="Y47" s="39"/>
      <c r="Z47" s="6"/>
      <c r="AA47" s="20">
        <f>SUM(AA16:AA45)</f>
        <v>28</v>
      </c>
      <c r="AB47" s="15">
        <f>SUM(AB16:AB45)</f>
        <v>22</v>
      </c>
      <c r="AC47" s="22">
        <f>SUM(AC16:AC45)</f>
        <v>111</v>
      </c>
      <c r="AD47" s="22">
        <f>SUM(AD16:AD45)</f>
        <v>19</v>
      </c>
      <c r="AE47" s="21">
        <f>SUM(AE16:AE45)</f>
        <v>180</v>
      </c>
      <c r="AF47" s="8"/>
    </row>
    <row r="48" spans="1:32" ht="13.5" thickBot="1">
      <c r="A48" s="8"/>
      <c r="B48" s="26"/>
      <c r="C48" s="26"/>
      <c r="D48" s="8"/>
      <c r="E48" s="9"/>
      <c r="F48" s="8"/>
      <c r="G48" s="8"/>
      <c r="H48" s="8"/>
      <c r="I48" s="8"/>
      <c r="J48" s="8"/>
      <c r="L48" s="8"/>
      <c r="M48" s="26"/>
      <c r="N48" s="26"/>
      <c r="O48" s="8"/>
      <c r="P48" s="9"/>
      <c r="Q48" s="8"/>
      <c r="R48" s="8"/>
      <c r="S48" s="8"/>
      <c r="T48" s="8"/>
      <c r="U48" s="8"/>
      <c r="W48" s="8"/>
      <c r="X48" s="26"/>
      <c r="Y48" s="26"/>
      <c r="Z48" s="8"/>
      <c r="AA48" s="9"/>
      <c r="AB48" s="8"/>
      <c r="AC48" s="8"/>
      <c r="AD48" s="8"/>
      <c r="AE48" s="8"/>
      <c r="AF48" s="8"/>
    </row>
    <row r="49" spans="1:32" ht="13.5" thickBot="1">
      <c r="A49" s="8"/>
      <c r="B49" s="28" t="s">
        <v>8</v>
      </c>
      <c r="C49" s="39"/>
      <c r="D49" s="6"/>
      <c r="E49" s="31">
        <f>E47/I47</f>
        <v>0.15555555555555556</v>
      </c>
      <c r="F49" s="32">
        <f>F47/I47</f>
        <v>0.12222222222222222</v>
      </c>
      <c r="G49" s="32">
        <f>G47/I47</f>
        <v>0.6166666666666667</v>
      </c>
      <c r="H49" s="32">
        <f>H47/I47</f>
        <v>0.10555555555555556</v>
      </c>
      <c r="I49" s="42">
        <f>E49+F49+G49+H49</f>
        <v>1</v>
      </c>
      <c r="J49" s="8"/>
      <c r="L49" s="8"/>
      <c r="M49" s="28" t="s">
        <v>8</v>
      </c>
      <c r="N49" s="39"/>
      <c r="O49" s="6"/>
      <c r="P49" s="31">
        <f>P47/T47</f>
        <v>0.15555555555555556</v>
      </c>
      <c r="Q49" s="32">
        <f>Q47/T47</f>
        <v>0.12222222222222222</v>
      </c>
      <c r="R49" s="32">
        <f>R47/T47</f>
        <v>0.6166666666666667</v>
      </c>
      <c r="S49" s="32">
        <f>S47/T47</f>
        <v>0.10555555555555556</v>
      </c>
      <c r="T49" s="42">
        <f>P49+Q49+R49+S49</f>
        <v>1</v>
      </c>
      <c r="U49" s="8"/>
      <c r="W49" s="8"/>
      <c r="X49" s="28" t="s">
        <v>8</v>
      </c>
      <c r="Y49" s="39"/>
      <c r="Z49" s="6"/>
      <c r="AA49" s="31">
        <f>AA47/AE47</f>
        <v>0.15555555555555556</v>
      </c>
      <c r="AB49" s="32">
        <f>AB47/AE47</f>
        <v>0.12222222222222222</v>
      </c>
      <c r="AC49" s="32">
        <f>AC47/AE47</f>
        <v>0.6166666666666667</v>
      </c>
      <c r="AD49" s="32">
        <f>AD47/AE47</f>
        <v>0.10555555555555556</v>
      </c>
      <c r="AE49" s="42">
        <f>AA49+AB49+AC49+AD49</f>
        <v>1</v>
      </c>
      <c r="AF49" s="8"/>
    </row>
    <row r="50" spans="1:32" ht="12.75">
      <c r="A50" s="8"/>
      <c r="B50" s="26"/>
      <c r="C50" s="26"/>
      <c r="D50" s="8"/>
      <c r="E50" s="9"/>
      <c r="F50" s="8"/>
      <c r="G50" s="8"/>
      <c r="H50" s="8"/>
      <c r="I50" s="8"/>
      <c r="J50" s="8"/>
      <c r="L50" s="8"/>
      <c r="M50" s="26"/>
      <c r="N50" s="26"/>
      <c r="O50" s="8"/>
      <c r="P50" s="9"/>
      <c r="Q50" s="8"/>
      <c r="R50" s="8"/>
      <c r="S50" s="8"/>
      <c r="T50" s="8"/>
      <c r="U50" s="8"/>
      <c r="W50" s="8"/>
      <c r="X50" s="26"/>
      <c r="Y50" s="26"/>
      <c r="Z50" s="8"/>
      <c r="AA50" s="9"/>
      <c r="AB50" s="8"/>
      <c r="AC50" s="8"/>
      <c r="AD50" s="8"/>
      <c r="AE50" s="8"/>
      <c r="AF50" s="8"/>
    </row>
    <row r="51" spans="1:32" ht="12.75">
      <c r="A51" s="8"/>
      <c r="B51" s="8"/>
      <c r="C51" s="8"/>
      <c r="D51" s="8"/>
      <c r="E51" s="8"/>
      <c r="F51" s="8"/>
      <c r="G51" s="8"/>
      <c r="H51" s="8"/>
      <c r="I51" s="8"/>
      <c r="J51" s="8"/>
      <c r="L51" s="8"/>
      <c r="M51" s="8"/>
      <c r="N51" s="8"/>
      <c r="O51" s="8"/>
      <c r="P51" s="8"/>
      <c r="Q51" s="8"/>
      <c r="R51" s="8"/>
      <c r="S51" s="8"/>
      <c r="T51" s="8"/>
      <c r="U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2.75">
      <c r="A52" s="8"/>
      <c r="B52" s="25" t="s">
        <v>17</v>
      </c>
      <c r="C52" s="7"/>
      <c r="D52" s="10"/>
      <c r="E52" s="2">
        <f>F8</f>
        <v>3</v>
      </c>
      <c r="F52" s="7" t="s">
        <v>59</v>
      </c>
      <c r="G52" s="7"/>
      <c r="H52" s="43"/>
      <c r="I52" s="2" t="str">
        <f>IF(E52&gt;=3,"Yes","No")</f>
        <v>Yes</v>
      </c>
      <c r="J52" s="8"/>
      <c r="L52" s="8"/>
      <c r="M52" s="25" t="s">
        <v>17</v>
      </c>
      <c r="N52" s="7"/>
      <c r="O52" s="10"/>
      <c r="P52" s="2">
        <f>Q8</f>
        <v>3</v>
      </c>
      <c r="Q52" s="7" t="s">
        <v>59</v>
      </c>
      <c r="R52" s="7"/>
      <c r="S52" s="43"/>
      <c r="T52" s="2" t="str">
        <f>IF(P52&gt;=3,"Yes","No")</f>
        <v>Yes</v>
      </c>
      <c r="U52" s="8"/>
      <c r="W52" s="8"/>
      <c r="X52" s="25" t="s">
        <v>17</v>
      </c>
      <c r="Y52" s="7"/>
      <c r="Z52" s="10"/>
      <c r="AA52" s="2">
        <f>AB8</f>
        <v>3</v>
      </c>
      <c r="AB52" s="7" t="s">
        <v>59</v>
      </c>
      <c r="AC52" s="7"/>
      <c r="AD52" s="43"/>
      <c r="AE52" s="2" t="str">
        <f>IF(AA52&gt;=3,"Yes","No")</f>
        <v>Yes</v>
      </c>
      <c r="AF52" s="8"/>
    </row>
    <row r="53" spans="1:32" ht="12.75">
      <c r="A53" s="8"/>
      <c r="B53" s="26"/>
      <c r="C53" s="8"/>
      <c r="D53" s="9"/>
      <c r="E53" s="8"/>
      <c r="F53" s="8"/>
      <c r="G53" s="8"/>
      <c r="H53" s="8"/>
      <c r="I53" s="8"/>
      <c r="J53" s="8"/>
      <c r="L53" s="8"/>
      <c r="M53" s="26"/>
      <c r="N53" s="8"/>
      <c r="O53" s="9"/>
      <c r="P53" s="8"/>
      <c r="Q53" s="8"/>
      <c r="R53" s="8"/>
      <c r="S53" s="8"/>
      <c r="T53" s="8"/>
      <c r="U53" s="8"/>
      <c r="W53" s="8"/>
      <c r="X53" s="26"/>
      <c r="Y53" s="8"/>
      <c r="Z53" s="9"/>
      <c r="AA53" s="8"/>
      <c r="AB53" s="8"/>
      <c r="AC53" s="8"/>
      <c r="AD53" s="8"/>
      <c r="AE53" s="8"/>
      <c r="AF53" s="8"/>
    </row>
    <row r="54" spans="1:32" ht="12.75">
      <c r="A54" s="8"/>
      <c r="B54" s="25" t="s">
        <v>18</v>
      </c>
      <c r="C54" s="7"/>
      <c r="D54" s="10"/>
      <c r="E54" s="14">
        <f>E47</f>
        <v>28</v>
      </c>
      <c r="F54" s="7" t="s">
        <v>130</v>
      </c>
      <c r="G54" s="7"/>
      <c r="H54" s="7"/>
      <c r="I54" s="2" t="str">
        <f>IF(E54&gt;=24,"Yes","No")</f>
        <v>Yes</v>
      </c>
      <c r="J54" s="8"/>
      <c r="L54" s="8"/>
      <c r="M54" s="25" t="s">
        <v>18</v>
      </c>
      <c r="N54" s="7"/>
      <c r="O54" s="10"/>
      <c r="P54" s="14">
        <f>P47</f>
        <v>28</v>
      </c>
      <c r="Q54" s="7" t="s">
        <v>130</v>
      </c>
      <c r="R54" s="7"/>
      <c r="S54" s="7"/>
      <c r="T54" s="2" t="str">
        <f>IF(P54&gt;=24,"Yes","No")</f>
        <v>Yes</v>
      </c>
      <c r="U54" s="8"/>
      <c r="W54" s="8"/>
      <c r="X54" s="25" t="s">
        <v>18</v>
      </c>
      <c r="Y54" s="7"/>
      <c r="Z54" s="10"/>
      <c r="AA54" s="14">
        <f>AA47</f>
        <v>28</v>
      </c>
      <c r="AB54" s="7" t="s">
        <v>130</v>
      </c>
      <c r="AC54" s="7"/>
      <c r="AD54" s="7"/>
      <c r="AE54" s="2" t="str">
        <f>IF(AA54&gt;=24,"Yes","No")</f>
        <v>Yes</v>
      </c>
      <c r="AF54" s="8"/>
    </row>
    <row r="55" spans="1:32" ht="12.75">
      <c r="A55" s="8"/>
      <c r="B55" s="26"/>
      <c r="C55" s="8"/>
      <c r="D55" s="9"/>
      <c r="E55" s="8"/>
      <c r="F55" s="8"/>
      <c r="G55" s="8"/>
      <c r="H55" s="8"/>
      <c r="I55" s="8"/>
      <c r="J55" s="8"/>
      <c r="L55" s="8"/>
      <c r="M55" s="26"/>
      <c r="N55" s="8"/>
      <c r="O55" s="9"/>
      <c r="P55" s="8"/>
      <c r="Q55" s="8"/>
      <c r="R55" s="8"/>
      <c r="S55" s="8"/>
      <c r="T55" s="8"/>
      <c r="U55" s="8"/>
      <c r="W55" s="8"/>
      <c r="X55" s="26"/>
      <c r="Y55" s="8"/>
      <c r="Z55" s="9"/>
      <c r="AA55" s="8"/>
      <c r="AB55" s="8"/>
      <c r="AC55" s="8"/>
      <c r="AD55" s="8"/>
      <c r="AE55" s="8"/>
      <c r="AF55" s="8"/>
    </row>
    <row r="56" spans="1:32" ht="12.75">
      <c r="A56" s="8"/>
      <c r="B56" s="25" t="s">
        <v>19</v>
      </c>
      <c r="C56" s="7"/>
      <c r="D56" s="10"/>
      <c r="E56" s="11">
        <f>E49+F49</f>
        <v>0.2777777777777778</v>
      </c>
      <c r="F56" s="7"/>
      <c r="G56" s="7"/>
      <c r="H56" s="7"/>
      <c r="I56" s="2" t="str">
        <f>IF(E56&gt;=0.2,"Yes","No")</f>
        <v>Yes</v>
      </c>
      <c r="J56" s="8"/>
      <c r="L56" s="8"/>
      <c r="M56" s="25" t="s">
        <v>19</v>
      </c>
      <c r="N56" s="7"/>
      <c r="O56" s="10"/>
      <c r="P56" s="11">
        <f>P49+Q49</f>
        <v>0.2777777777777778</v>
      </c>
      <c r="Q56" s="7"/>
      <c r="R56" s="7"/>
      <c r="S56" s="7"/>
      <c r="T56" s="2" t="str">
        <f>IF(P56&gt;=0.2,"Yes","No")</f>
        <v>Yes</v>
      </c>
      <c r="U56" s="8"/>
      <c r="W56" s="8"/>
      <c r="X56" s="25" t="s">
        <v>19</v>
      </c>
      <c r="Y56" s="7"/>
      <c r="Z56" s="10"/>
      <c r="AA56" s="11">
        <f>AA49+AB49</f>
        <v>0.2777777777777778</v>
      </c>
      <c r="AB56" s="7"/>
      <c r="AC56" s="7"/>
      <c r="AD56" s="7"/>
      <c r="AE56" s="2" t="str">
        <f>IF(AA56&gt;=0.2,"Yes","No")</f>
        <v>Yes</v>
      </c>
      <c r="AF56" s="8"/>
    </row>
    <row r="57" spans="1:32" ht="12.75">
      <c r="A57" s="8"/>
      <c r="B57" s="26"/>
      <c r="C57" s="8"/>
      <c r="D57" s="9"/>
      <c r="E57" s="8"/>
      <c r="F57" s="8"/>
      <c r="G57" s="8"/>
      <c r="H57" s="8"/>
      <c r="I57" s="8"/>
      <c r="J57" s="8"/>
      <c r="L57" s="8"/>
      <c r="M57" s="26"/>
      <c r="N57" s="8"/>
      <c r="O57" s="9"/>
      <c r="P57" s="8"/>
      <c r="Q57" s="8"/>
      <c r="R57" s="8"/>
      <c r="S57" s="8"/>
      <c r="T57" s="8"/>
      <c r="U57" s="8"/>
      <c r="W57" s="8"/>
      <c r="X57" s="26"/>
      <c r="Y57" s="8"/>
      <c r="Z57" s="9"/>
      <c r="AA57" s="8"/>
      <c r="AB57" s="8"/>
      <c r="AC57" s="8"/>
      <c r="AD57" s="8"/>
      <c r="AE57" s="8"/>
      <c r="AF57" s="8"/>
    </row>
    <row r="58" spans="1:32" ht="12.75">
      <c r="A58" s="8"/>
      <c r="B58" s="25" t="s">
        <v>20</v>
      </c>
      <c r="C58" s="7"/>
      <c r="D58" s="10"/>
      <c r="E58" s="11">
        <f>G49</f>
        <v>0.6166666666666667</v>
      </c>
      <c r="F58" s="7"/>
      <c r="G58" s="7"/>
      <c r="H58" s="7"/>
      <c r="I58" s="2" t="str">
        <f>IF(OR(AND(E52&gt;3,E58&gt;=0.5),AND(E52=3,E58&gt;0.6)),"Yes","No")</f>
        <v>Yes</v>
      </c>
      <c r="J58" s="8"/>
      <c r="L58" s="8"/>
      <c r="M58" s="25" t="s">
        <v>20</v>
      </c>
      <c r="N58" s="7"/>
      <c r="O58" s="10"/>
      <c r="P58" s="11">
        <f>R49</f>
        <v>0.6166666666666667</v>
      </c>
      <c r="Q58" s="7"/>
      <c r="R58" s="7"/>
      <c r="S58" s="7"/>
      <c r="T58" s="2" t="str">
        <f>IF(OR(AND(P52&gt;3,P58&gt;=0.5),AND(P52=3,P58&gt;0.6)),"Yes","No")</f>
        <v>Yes</v>
      </c>
      <c r="U58" s="8"/>
      <c r="W58" s="8"/>
      <c r="X58" s="25" t="s">
        <v>20</v>
      </c>
      <c r="Y58" s="7"/>
      <c r="Z58" s="10"/>
      <c r="AA58" s="11">
        <f>AC49</f>
        <v>0.6166666666666667</v>
      </c>
      <c r="AB58" s="7"/>
      <c r="AC58" s="7"/>
      <c r="AD58" s="7"/>
      <c r="AE58" s="2" t="str">
        <f>IF(OR(AND(AA52&gt;3,AA58&gt;=0.5),AND(AA52=3,AA58&gt;0.6)),"Yes","No")</f>
        <v>Yes</v>
      </c>
      <c r="AF58" s="8"/>
    </row>
    <row r="59" spans="1:32" ht="12.75">
      <c r="A59" s="8"/>
      <c r="B59" s="26"/>
      <c r="C59" s="8"/>
      <c r="D59" s="9"/>
      <c r="E59" s="8"/>
      <c r="F59" s="8"/>
      <c r="G59" s="8"/>
      <c r="H59" s="8"/>
      <c r="I59" s="8"/>
      <c r="J59" s="8"/>
      <c r="L59" s="8"/>
      <c r="M59" s="26"/>
      <c r="N59" s="8"/>
      <c r="O59" s="9"/>
      <c r="P59" s="8"/>
      <c r="Q59" s="8"/>
      <c r="R59" s="8"/>
      <c r="S59" s="8"/>
      <c r="T59" s="8"/>
      <c r="U59" s="8"/>
      <c r="W59" s="8"/>
      <c r="X59" s="26"/>
      <c r="Y59" s="8"/>
      <c r="Z59" s="9"/>
      <c r="AA59" s="8"/>
      <c r="AB59" s="8"/>
      <c r="AC59" s="8"/>
      <c r="AD59" s="8"/>
      <c r="AE59" s="8"/>
      <c r="AF59" s="8"/>
    </row>
    <row r="60" spans="1:32" ht="12.75" customHeight="1">
      <c r="A60" s="8"/>
      <c r="B60" s="25" t="s">
        <v>21</v>
      </c>
      <c r="C60" s="7"/>
      <c r="D60" s="10"/>
      <c r="E60" s="11">
        <f>H49</f>
        <v>0.10555555555555556</v>
      </c>
      <c r="F60" s="7"/>
      <c r="G60" s="7"/>
      <c r="H60" s="7"/>
      <c r="I60" s="2" t="str">
        <f>IF(E60&gt;=0.1,"Yes","No")</f>
        <v>Yes</v>
      </c>
      <c r="J60" s="8"/>
      <c r="L60" s="8"/>
      <c r="M60" s="25" t="s">
        <v>21</v>
      </c>
      <c r="N60" s="7"/>
      <c r="O60" s="10"/>
      <c r="P60" s="11">
        <f>S49</f>
        <v>0.10555555555555556</v>
      </c>
      <c r="Q60" s="7"/>
      <c r="R60" s="7"/>
      <c r="S60" s="7"/>
      <c r="T60" s="2" t="str">
        <f>IF(P60&gt;=0.1,"Yes","No")</f>
        <v>Yes</v>
      </c>
      <c r="U60" s="8"/>
      <c r="W60" s="8"/>
      <c r="X60" s="25" t="s">
        <v>21</v>
      </c>
      <c r="Y60" s="7"/>
      <c r="Z60" s="10"/>
      <c r="AA60" s="11">
        <f>AD49</f>
        <v>0.10555555555555556</v>
      </c>
      <c r="AB60" s="7"/>
      <c r="AC60" s="7"/>
      <c r="AD60" s="7"/>
      <c r="AE60" s="2" t="str">
        <f>IF(AA60&gt;=0.1,"Yes","No")</f>
        <v>Yes</v>
      </c>
      <c r="AF60" s="8"/>
    </row>
    <row r="61" spans="1:32" ht="12.75">
      <c r="A61" s="8"/>
      <c r="B61" s="26"/>
      <c r="C61" s="8"/>
      <c r="D61" s="9"/>
      <c r="E61" s="8"/>
      <c r="F61" s="8"/>
      <c r="G61" s="8"/>
      <c r="H61" s="8"/>
      <c r="I61" s="8"/>
      <c r="J61" s="8"/>
      <c r="L61" s="8"/>
      <c r="M61" s="26"/>
      <c r="N61" s="8"/>
      <c r="O61" s="9"/>
      <c r="P61" s="8"/>
      <c r="Q61" s="8"/>
      <c r="R61" s="8"/>
      <c r="S61" s="8"/>
      <c r="T61" s="8"/>
      <c r="U61" s="8"/>
      <c r="W61" s="8"/>
      <c r="X61" s="26"/>
      <c r="Y61" s="8"/>
      <c r="Z61" s="9"/>
      <c r="AA61" s="8"/>
      <c r="AB61" s="8"/>
      <c r="AC61" s="8"/>
      <c r="AD61" s="8"/>
      <c r="AE61" s="8"/>
      <c r="AF61" s="8"/>
    </row>
    <row r="62" spans="1:32" ht="12.75">
      <c r="A62" s="8"/>
      <c r="B62" s="26"/>
      <c r="C62" s="8"/>
      <c r="D62" s="9"/>
      <c r="E62" s="8"/>
      <c r="F62" s="8"/>
      <c r="G62" s="8"/>
      <c r="H62" s="8"/>
      <c r="I62" s="8"/>
      <c r="J62" s="8"/>
      <c r="L62" s="8"/>
      <c r="M62" s="26"/>
      <c r="N62" s="8"/>
      <c r="O62" s="9"/>
      <c r="P62" s="8"/>
      <c r="Q62" s="8"/>
      <c r="R62" s="8"/>
      <c r="S62" s="8"/>
      <c r="T62" s="8"/>
      <c r="U62" s="8"/>
      <c r="W62" s="8"/>
      <c r="X62" s="26"/>
      <c r="Y62" s="8"/>
      <c r="Z62" s="9"/>
      <c r="AA62" s="8"/>
      <c r="AB62" s="8"/>
      <c r="AC62" s="8"/>
      <c r="AD62" s="8"/>
      <c r="AE62" s="8"/>
      <c r="AF62" s="8"/>
    </row>
    <row r="63" spans="1:32" ht="12.75">
      <c r="A63" s="8"/>
      <c r="B63" t="s">
        <v>22</v>
      </c>
      <c r="D63" s="1"/>
      <c r="H63" s="51" t="str">
        <f>IF((AND(I52="Yes",I54="Yes",I56="Yes",I58="Yes",I60="Yes")),"For approval","For discussion")</f>
        <v>For approval</v>
      </c>
      <c r="I63" s="52"/>
      <c r="J63" s="8"/>
      <c r="L63" s="8"/>
      <c r="M63" t="s">
        <v>22</v>
      </c>
      <c r="O63" s="1"/>
      <c r="S63" s="51" t="str">
        <f>IF((AND(T52="Yes",T54="Yes",T56="Yes",T58="Yes",T60="Yes")),"For approval","For discussion")</f>
        <v>For approval</v>
      </c>
      <c r="T63" s="52"/>
      <c r="U63" s="8"/>
      <c r="W63" s="8"/>
      <c r="X63" t="s">
        <v>22</v>
      </c>
      <c r="Z63" s="1"/>
      <c r="AD63" s="51" t="str">
        <f>IF((AND(AE52="Yes",AE54="Yes",AE56="Yes",AE58="Yes",AE60="Yes")),"For approval","For discussion")</f>
        <v>For approval</v>
      </c>
      <c r="AE63" s="52"/>
      <c r="AF63" s="8"/>
    </row>
    <row r="64" spans="1:32" ht="12.75">
      <c r="A64" s="8"/>
      <c r="B64" s="8"/>
      <c r="C64" s="8"/>
      <c r="D64" s="9"/>
      <c r="E64" s="8"/>
      <c r="F64" s="8"/>
      <c r="G64" s="8"/>
      <c r="H64" s="37"/>
      <c r="I64" s="37"/>
      <c r="J64" s="8"/>
      <c r="L64" s="8"/>
      <c r="M64" s="8"/>
      <c r="N64" s="8"/>
      <c r="O64" s="9"/>
      <c r="P64" s="8"/>
      <c r="Q64" s="8"/>
      <c r="R64" s="8"/>
      <c r="S64" s="37"/>
      <c r="T64" s="37"/>
      <c r="U64" s="8"/>
      <c r="W64" s="8"/>
      <c r="X64" s="8"/>
      <c r="Y64" s="8"/>
      <c r="Z64" s="9"/>
      <c r="AA64" s="8"/>
      <c r="AB64" s="8"/>
      <c r="AC64" s="8"/>
      <c r="AD64" s="37"/>
      <c r="AE64" s="37"/>
      <c r="AF64" s="8"/>
    </row>
    <row r="65" spans="1:32" ht="12.75">
      <c r="A65" s="8"/>
      <c r="B65" t="s">
        <v>131</v>
      </c>
      <c r="D65" s="1"/>
      <c r="H65" s="36"/>
      <c r="I65" s="36"/>
      <c r="J65" s="8"/>
      <c r="L65" s="8"/>
      <c r="M65" t="s">
        <v>131</v>
      </c>
      <c r="O65" s="1"/>
      <c r="S65" s="36"/>
      <c r="T65" s="36"/>
      <c r="U65" s="8"/>
      <c r="W65" s="8"/>
      <c r="X65" t="s">
        <v>131</v>
      </c>
      <c r="Z65" s="1"/>
      <c r="AD65" s="36"/>
      <c r="AE65" s="36"/>
      <c r="AF65" s="8"/>
    </row>
    <row r="66" spans="1:32" ht="12.75" customHeight="1">
      <c r="A66" s="8"/>
      <c r="B66" s="8"/>
      <c r="C66" s="8"/>
      <c r="D66" s="9"/>
      <c r="E66" s="8"/>
      <c r="F66" s="8"/>
      <c r="G66" s="8"/>
      <c r="H66" s="8"/>
      <c r="I66" s="8"/>
      <c r="J66" s="8"/>
      <c r="L66" s="8"/>
      <c r="M66" s="8"/>
      <c r="N66" s="8"/>
      <c r="O66" s="9"/>
      <c r="P66" s="8"/>
      <c r="Q66" s="8"/>
      <c r="R66" s="8"/>
      <c r="S66" s="8"/>
      <c r="T66" s="8"/>
      <c r="U66" s="8"/>
      <c r="W66" s="8"/>
      <c r="X66" s="8"/>
      <c r="Y66" s="8"/>
      <c r="Z66" s="9"/>
      <c r="AA66" s="8"/>
      <c r="AB66" s="8"/>
      <c r="AC66" s="8"/>
      <c r="AD66" s="8"/>
      <c r="AE66" s="8"/>
      <c r="AF66" s="8"/>
    </row>
    <row r="67" spans="1:32" ht="12.75">
      <c r="A67" s="8"/>
      <c r="B67" s="106" t="s">
        <v>140</v>
      </c>
      <c r="C67" s="107"/>
      <c r="D67" s="107"/>
      <c r="E67" s="24"/>
      <c r="F67" s="23"/>
      <c r="G67" s="23"/>
      <c r="H67" s="23" t="s">
        <v>13</v>
      </c>
      <c r="I67" s="1" t="s">
        <v>132</v>
      </c>
      <c r="J67" s="40"/>
      <c r="L67" s="8"/>
      <c r="M67" s="106" t="s">
        <v>140</v>
      </c>
      <c r="N67" s="107"/>
      <c r="O67" s="107"/>
      <c r="P67" s="24"/>
      <c r="Q67" s="23"/>
      <c r="R67" s="23"/>
      <c r="S67" s="23" t="s">
        <v>13</v>
      </c>
      <c r="T67" t="s">
        <v>132</v>
      </c>
      <c r="U67" s="40"/>
      <c r="W67" s="8"/>
      <c r="X67" s="106" t="s">
        <v>140</v>
      </c>
      <c r="Y67" s="107"/>
      <c r="Z67" s="107"/>
      <c r="AA67" s="24"/>
      <c r="AB67" s="23"/>
      <c r="AC67" s="23"/>
      <c r="AD67" s="23" t="s">
        <v>13</v>
      </c>
      <c r="AE67" t="s">
        <v>132</v>
      </c>
      <c r="AF67" s="40"/>
    </row>
    <row r="68" spans="1:32" ht="12.75">
      <c r="A68" s="8"/>
      <c r="B68" s="8"/>
      <c r="C68" s="8"/>
      <c r="D68" s="9"/>
      <c r="E68" s="8"/>
      <c r="F68" s="8"/>
      <c r="G68" s="8"/>
      <c r="H68" s="8"/>
      <c r="I68" s="8"/>
      <c r="J68" s="8"/>
      <c r="L68" s="8"/>
      <c r="M68" s="8"/>
      <c r="N68" s="8"/>
      <c r="O68" s="9"/>
      <c r="P68" s="8"/>
      <c r="Q68" s="8"/>
      <c r="R68" s="8"/>
      <c r="S68" s="8"/>
      <c r="T68" s="8"/>
      <c r="U68" s="8"/>
      <c r="W68" s="8"/>
      <c r="X68" s="8"/>
      <c r="Y68" s="8"/>
      <c r="Z68" s="9"/>
      <c r="AA68" s="8"/>
      <c r="AB68" s="8"/>
      <c r="AC68" s="8"/>
      <c r="AD68" s="8"/>
      <c r="AE68" s="8"/>
      <c r="AF68" s="8"/>
    </row>
    <row r="69" spans="1:32" ht="12.75">
      <c r="A69" s="8"/>
      <c r="B69" t="s">
        <v>78</v>
      </c>
      <c r="D69" s="1"/>
      <c r="E69" t="s">
        <v>13</v>
      </c>
      <c r="H69" s="55"/>
      <c r="I69" s="56"/>
      <c r="J69" s="8"/>
      <c r="L69" s="8"/>
      <c r="M69" t="s">
        <v>78</v>
      </c>
      <c r="O69" s="1"/>
      <c r="P69" t="s">
        <v>13</v>
      </c>
      <c r="S69" s="55"/>
      <c r="T69" s="56"/>
      <c r="U69" s="8"/>
      <c r="W69" s="8"/>
      <c r="X69" t="s">
        <v>78</v>
      </c>
      <c r="Z69" s="1"/>
      <c r="AA69" t="s">
        <v>13</v>
      </c>
      <c r="AD69" s="55"/>
      <c r="AE69" s="56"/>
      <c r="AF69" s="8"/>
    </row>
    <row r="70" spans="1:32" ht="12.75">
      <c r="A70" s="8"/>
      <c r="B70" s="26"/>
      <c r="C70" s="8"/>
      <c r="D70" s="9"/>
      <c r="E70" s="8"/>
      <c r="F70" s="8"/>
      <c r="G70" s="8"/>
      <c r="H70" s="8"/>
      <c r="I70" s="8"/>
      <c r="J70" s="8"/>
      <c r="L70" s="8"/>
      <c r="M70" s="26"/>
      <c r="N70" s="8"/>
      <c r="O70" s="9"/>
      <c r="P70" s="8"/>
      <c r="Q70" s="8"/>
      <c r="R70" s="8"/>
      <c r="S70" s="8"/>
      <c r="T70" s="8"/>
      <c r="U70" s="8"/>
      <c r="W70" s="8"/>
      <c r="X70" s="26"/>
      <c r="Y70" s="8"/>
      <c r="Z70" s="9"/>
      <c r="AA70" s="8"/>
      <c r="AB70" s="8"/>
      <c r="AC70" s="8"/>
      <c r="AD70" s="8"/>
      <c r="AE70" s="8"/>
      <c r="AF70" s="8"/>
    </row>
    <row r="71" spans="1:32" ht="12.75">
      <c r="A71" s="8"/>
      <c r="B71" s="8"/>
      <c r="C71" s="8"/>
      <c r="D71" s="8"/>
      <c r="E71" s="8"/>
      <c r="F71" s="8"/>
      <c r="G71" s="8"/>
      <c r="H71" s="8"/>
      <c r="I71" s="8"/>
      <c r="J71" s="8"/>
      <c r="L71" s="8"/>
      <c r="M71" s="8"/>
      <c r="N71" s="8"/>
      <c r="O71" s="8"/>
      <c r="P71" s="8"/>
      <c r="Q71" s="8"/>
      <c r="R71" s="8"/>
      <c r="S71" s="8"/>
      <c r="T71" s="8"/>
      <c r="U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</sheetData>
  <sheetProtection/>
  <mergeCells count="144">
    <mergeCell ref="B67:D67"/>
    <mergeCell ref="M67:O67"/>
    <mergeCell ref="X67:Z67"/>
    <mergeCell ref="H8:H9"/>
    <mergeCell ref="B10:C10"/>
    <mergeCell ref="H14:H15"/>
    <mergeCell ref="I14:I15"/>
    <mergeCell ref="C26:D26"/>
    <mergeCell ref="C27:D27"/>
    <mergeCell ref="C20:D20"/>
    <mergeCell ref="H69:I69"/>
    <mergeCell ref="S69:T69"/>
    <mergeCell ref="B13:F13"/>
    <mergeCell ref="G13:I13"/>
    <mergeCell ref="B14:B15"/>
    <mergeCell ref="C14:D15"/>
    <mergeCell ref="E14:F14"/>
    <mergeCell ref="G14:G15"/>
    <mergeCell ref="C24:D24"/>
    <mergeCell ref="C25:D25"/>
    <mergeCell ref="AD69:AE69"/>
    <mergeCell ref="B3:I3"/>
    <mergeCell ref="B5:C5"/>
    <mergeCell ref="B6:C6"/>
    <mergeCell ref="B7:C7"/>
    <mergeCell ref="B8:C8"/>
    <mergeCell ref="C16:D16"/>
    <mergeCell ref="C17:D17"/>
    <mergeCell ref="C18:D18"/>
    <mergeCell ref="C19:D19"/>
    <mergeCell ref="C21:D21"/>
    <mergeCell ref="C22:D22"/>
    <mergeCell ref="C23:D23"/>
    <mergeCell ref="C32:D32"/>
    <mergeCell ref="C33:D33"/>
    <mergeCell ref="C34:D34"/>
    <mergeCell ref="C35:D35"/>
    <mergeCell ref="C28:D28"/>
    <mergeCell ref="C29:D29"/>
    <mergeCell ref="C30:D30"/>
    <mergeCell ref="C31:D31"/>
    <mergeCell ref="S63:T63"/>
    <mergeCell ref="C40:D40"/>
    <mergeCell ref="C41:D41"/>
    <mergeCell ref="C42:D42"/>
    <mergeCell ref="C43:D43"/>
    <mergeCell ref="C36:D36"/>
    <mergeCell ref="C37:D37"/>
    <mergeCell ref="C38:D38"/>
    <mergeCell ref="C39:D39"/>
    <mergeCell ref="N42:O42"/>
    <mergeCell ref="AD63:AE63"/>
    <mergeCell ref="Y40:Z40"/>
    <mergeCell ref="Y41:Z41"/>
    <mergeCell ref="Y42:Z42"/>
    <mergeCell ref="Y43:Z43"/>
    <mergeCell ref="C44:D44"/>
    <mergeCell ref="C45:D45"/>
    <mergeCell ref="H63:I63"/>
    <mergeCell ref="Y44:Z44"/>
    <mergeCell ref="Y45:Z45"/>
    <mergeCell ref="Y34:Z34"/>
    <mergeCell ref="Y35:Z35"/>
    <mergeCell ref="Y36:Z36"/>
    <mergeCell ref="Y37:Z37"/>
    <mergeCell ref="Y38:Z38"/>
    <mergeCell ref="Y39:Z39"/>
    <mergeCell ref="Y28:Z28"/>
    <mergeCell ref="Y29:Z29"/>
    <mergeCell ref="Y30:Z30"/>
    <mergeCell ref="Y31:Z31"/>
    <mergeCell ref="Y32:Z32"/>
    <mergeCell ref="Y33:Z33"/>
    <mergeCell ref="Y22:Z22"/>
    <mergeCell ref="Y23:Z23"/>
    <mergeCell ref="Y24:Z24"/>
    <mergeCell ref="Y25:Z25"/>
    <mergeCell ref="Y26:Z26"/>
    <mergeCell ref="Y27:Z27"/>
    <mergeCell ref="Y16:Z16"/>
    <mergeCell ref="Y17:Z17"/>
    <mergeCell ref="Y18:Z18"/>
    <mergeCell ref="Y19:Z19"/>
    <mergeCell ref="Y20:Z20"/>
    <mergeCell ref="Y21:Z21"/>
    <mergeCell ref="X14:X15"/>
    <mergeCell ref="Y14:Z15"/>
    <mergeCell ref="AA14:AB14"/>
    <mergeCell ref="AC14:AC15"/>
    <mergeCell ref="AD14:AD15"/>
    <mergeCell ref="AE14:AE15"/>
    <mergeCell ref="M10:N10"/>
    <mergeCell ref="X13:AB13"/>
    <mergeCell ref="M13:Q13"/>
    <mergeCell ref="R13:T13"/>
    <mergeCell ref="X8:Y8"/>
    <mergeCell ref="AC13:AE13"/>
    <mergeCell ref="AD8:AD9"/>
    <mergeCell ref="X10:Y10"/>
    <mergeCell ref="M14:M15"/>
    <mergeCell ref="N14:O15"/>
    <mergeCell ref="P14:Q14"/>
    <mergeCell ref="R14:R15"/>
    <mergeCell ref="M3:T3"/>
    <mergeCell ref="M5:N5"/>
    <mergeCell ref="M6:N6"/>
    <mergeCell ref="M7:N7"/>
    <mergeCell ref="M8:N8"/>
    <mergeCell ref="S8:S9"/>
    <mergeCell ref="N18:O18"/>
    <mergeCell ref="N19:O19"/>
    <mergeCell ref="N20:O20"/>
    <mergeCell ref="N21:O21"/>
    <mergeCell ref="S14:S15"/>
    <mergeCell ref="T14:T15"/>
    <mergeCell ref="N16:O16"/>
    <mergeCell ref="N17:O17"/>
    <mergeCell ref="N26:O26"/>
    <mergeCell ref="N27:O27"/>
    <mergeCell ref="N28:O28"/>
    <mergeCell ref="N29:O29"/>
    <mergeCell ref="N22:O22"/>
    <mergeCell ref="N23:O23"/>
    <mergeCell ref="N24:O24"/>
    <mergeCell ref="N25:O25"/>
    <mergeCell ref="N45:O45"/>
    <mergeCell ref="N38:O38"/>
    <mergeCell ref="N39:O39"/>
    <mergeCell ref="N40:O40"/>
    <mergeCell ref="N41:O41"/>
    <mergeCell ref="N34:O34"/>
    <mergeCell ref="N35:O35"/>
    <mergeCell ref="N36:O36"/>
    <mergeCell ref="N37:O37"/>
    <mergeCell ref="X3:AE3"/>
    <mergeCell ref="X5:Y5"/>
    <mergeCell ref="X6:Y6"/>
    <mergeCell ref="X7:Y7"/>
    <mergeCell ref="N43:O43"/>
    <mergeCell ref="N44:O44"/>
    <mergeCell ref="N30:O30"/>
    <mergeCell ref="N31:O31"/>
    <mergeCell ref="N32:O32"/>
    <mergeCell ref="N33:O3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28" r:id="rId1"/>
  <headerFooter alignWithMargins="0">
    <oddHeader>&amp;Rrev April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64">
      <selection activeCell="D88" sqref="D88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0.57421875" style="0" customWidth="1"/>
    <col min="4" max="4" width="23.421875" style="0" customWidth="1"/>
    <col min="5" max="9" width="8.28125" style="0" customWidth="1"/>
    <col min="10" max="10" width="6.421875" style="0" customWidth="1"/>
  </cols>
  <sheetData>
    <row r="1" spans="1:10" ht="12.75">
      <c r="A1" s="8"/>
      <c r="B1" s="26"/>
      <c r="C1" s="26"/>
      <c r="D1" s="8"/>
      <c r="E1" s="9"/>
      <c r="F1" s="8"/>
      <c r="G1" s="8"/>
      <c r="H1" s="8"/>
      <c r="I1" s="8"/>
      <c r="J1" s="8"/>
    </row>
    <row r="2" spans="1:10" ht="12.75">
      <c r="A2" s="8"/>
      <c r="B2" s="26"/>
      <c r="C2" s="26"/>
      <c r="D2" s="8"/>
      <c r="E2" s="9"/>
      <c r="F2" s="8"/>
      <c r="G2" s="8"/>
      <c r="H2" s="8"/>
      <c r="I2" s="8"/>
      <c r="J2" s="8"/>
    </row>
    <row r="3" spans="1:10" ht="12.75">
      <c r="A3" s="8"/>
      <c r="B3" s="80" t="s">
        <v>137</v>
      </c>
      <c r="C3" s="80"/>
      <c r="D3" s="80"/>
      <c r="E3" s="80"/>
      <c r="F3" s="80"/>
      <c r="G3" s="80"/>
      <c r="H3" s="80"/>
      <c r="I3" s="80"/>
      <c r="J3" s="8"/>
    </row>
    <row r="4" spans="1:10" ht="12.75">
      <c r="A4" s="8"/>
      <c r="B4" s="26"/>
      <c r="C4" s="26"/>
      <c r="D4" s="8"/>
      <c r="E4" s="9"/>
      <c r="F4" s="8"/>
      <c r="G4" s="8"/>
      <c r="H4" s="8"/>
      <c r="I4" s="8"/>
      <c r="J4" s="8"/>
    </row>
    <row r="5" spans="1:10" ht="12.75">
      <c r="A5" s="8"/>
      <c r="B5" s="81" t="s">
        <v>10</v>
      </c>
      <c r="C5" s="81"/>
      <c r="D5" s="38" t="s">
        <v>79</v>
      </c>
      <c r="E5" s="9"/>
      <c r="F5" s="8"/>
      <c r="G5" s="8"/>
      <c r="H5" s="8"/>
      <c r="I5" s="8"/>
      <c r="J5" s="8"/>
    </row>
    <row r="6" spans="1:10" ht="12.75">
      <c r="A6" s="8"/>
      <c r="B6" s="61" t="s">
        <v>11</v>
      </c>
      <c r="C6" s="61"/>
      <c r="D6" s="34" t="s">
        <v>25</v>
      </c>
      <c r="E6" s="9"/>
      <c r="F6" s="1" t="s">
        <v>14</v>
      </c>
      <c r="G6" s="23"/>
      <c r="H6" s="47" t="s">
        <v>133</v>
      </c>
      <c r="I6" s="47"/>
      <c r="J6" s="8"/>
    </row>
    <row r="7" spans="1:10" ht="12.75">
      <c r="A7" s="8"/>
      <c r="B7" s="61" t="s">
        <v>12</v>
      </c>
      <c r="C7" s="61"/>
      <c r="D7" s="34" t="s">
        <v>80</v>
      </c>
      <c r="E7" s="9"/>
      <c r="F7" s="35" t="s">
        <v>60</v>
      </c>
      <c r="G7" s="44"/>
      <c r="H7" s="48" t="s">
        <v>134</v>
      </c>
      <c r="I7" s="48"/>
      <c r="J7" s="8"/>
    </row>
    <row r="8" spans="1:10" ht="12.75">
      <c r="A8" s="8"/>
      <c r="B8" s="61" t="s">
        <v>41</v>
      </c>
      <c r="C8" s="61"/>
      <c r="D8" s="27"/>
      <c r="E8" s="9"/>
      <c r="F8" s="16">
        <v>5</v>
      </c>
      <c r="G8" t="s">
        <v>16</v>
      </c>
      <c r="H8" s="102" t="s">
        <v>82</v>
      </c>
      <c r="I8" s="8"/>
      <c r="J8" s="8"/>
    </row>
    <row r="9" spans="1:10" ht="12.75">
      <c r="A9" s="8"/>
      <c r="B9" s="27" t="s">
        <v>121</v>
      </c>
      <c r="C9" s="27"/>
      <c r="D9" s="27" t="s">
        <v>27</v>
      </c>
      <c r="E9" s="9"/>
      <c r="F9" s="16">
        <v>0</v>
      </c>
      <c r="G9" t="s">
        <v>15</v>
      </c>
      <c r="H9" s="103"/>
      <c r="I9" s="8"/>
      <c r="J9" s="8"/>
    </row>
    <row r="10" spans="1:10" ht="12.75">
      <c r="A10" s="8"/>
      <c r="B10" s="61" t="s">
        <v>13</v>
      </c>
      <c r="C10" s="61"/>
      <c r="D10" s="27" t="s">
        <v>81</v>
      </c>
      <c r="E10" s="9"/>
      <c r="F10" s="8"/>
      <c r="G10" s="8"/>
      <c r="H10" s="8"/>
      <c r="I10" s="8"/>
      <c r="J10" s="8"/>
    </row>
    <row r="11" spans="1:10" ht="12.75">
      <c r="A11" s="8"/>
      <c r="B11" s="26"/>
      <c r="C11" s="26"/>
      <c r="D11" s="8"/>
      <c r="E11" s="9"/>
      <c r="F11" s="8"/>
      <c r="G11" s="8"/>
      <c r="H11" s="8"/>
      <c r="I11" s="8"/>
      <c r="J11" s="8"/>
    </row>
    <row r="12" spans="1:10" ht="13.5" thickBot="1">
      <c r="A12" s="8"/>
      <c r="B12" s="26"/>
      <c r="C12" s="26"/>
      <c r="D12" s="8"/>
      <c r="E12" s="9"/>
      <c r="F12" s="8"/>
      <c r="G12" s="8"/>
      <c r="H12" s="8"/>
      <c r="I12" s="8"/>
      <c r="J12" s="8"/>
    </row>
    <row r="13" spans="1:10" ht="12.75" customHeight="1" thickBot="1">
      <c r="A13" s="8"/>
      <c r="B13" s="62" t="s">
        <v>135</v>
      </c>
      <c r="C13" s="63"/>
      <c r="D13" s="63"/>
      <c r="E13" s="63"/>
      <c r="F13" s="63"/>
      <c r="G13" s="64" t="s">
        <v>62</v>
      </c>
      <c r="H13" s="64"/>
      <c r="I13" s="65"/>
      <c r="J13" s="8"/>
    </row>
    <row r="14" spans="1:10" ht="12.75" customHeight="1">
      <c r="A14" s="8"/>
      <c r="B14" s="78" t="s">
        <v>5</v>
      </c>
      <c r="C14" s="66" t="s">
        <v>136</v>
      </c>
      <c r="D14" s="97"/>
      <c r="E14" s="100" t="s">
        <v>1</v>
      </c>
      <c r="F14" s="101"/>
      <c r="G14" s="74" t="s">
        <v>23</v>
      </c>
      <c r="H14" s="92" t="s">
        <v>3</v>
      </c>
      <c r="I14" s="72" t="s">
        <v>7</v>
      </c>
      <c r="J14" s="8"/>
    </row>
    <row r="15" spans="1:10" ht="13.5" thickBot="1">
      <c r="A15" s="8"/>
      <c r="B15" s="79"/>
      <c r="C15" s="98"/>
      <c r="D15" s="99"/>
      <c r="E15" s="5" t="s">
        <v>0</v>
      </c>
      <c r="F15" s="3" t="s">
        <v>2</v>
      </c>
      <c r="G15" s="75"/>
      <c r="H15" s="93"/>
      <c r="I15" s="73"/>
      <c r="J15" s="8"/>
    </row>
    <row r="16" spans="1:10" ht="12.75">
      <c r="A16" s="8"/>
      <c r="B16" s="29">
        <v>1</v>
      </c>
      <c r="C16" s="94" t="s">
        <v>83</v>
      </c>
      <c r="D16" s="95" t="s">
        <v>83</v>
      </c>
      <c r="E16" s="4"/>
      <c r="F16" s="4">
        <v>6</v>
      </c>
      <c r="G16" s="4"/>
      <c r="H16" s="17"/>
      <c r="I16" s="12">
        <f>E16+F16+G16+H16</f>
        <v>6</v>
      </c>
      <c r="J16" s="8"/>
    </row>
    <row r="17" spans="1:10" ht="12.75">
      <c r="A17" s="8"/>
      <c r="B17" s="30">
        <v>2</v>
      </c>
      <c r="C17" s="86" t="s">
        <v>84</v>
      </c>
      <c r="D17" s="87" t="s">
        <v>84</v>
      </c>
      <c r="E17" s="2">
        <v>6</v>
      </c>
      <c r="F17" s="2"/>
      <c r="G17" s="2"/>
      <c r="H17" s="18"/>
      <c r="I17" s="12">
        <f aca="true" t="shared" si="0" ref="I17:I44">E17+F17+G17+H17</f>
        <v>6</v>
      </c>
      <c r="J17" s="8"/>
    </row>
    <row r="18" spans="1:10" ht="12.75">
      <c r="A18" s="8"/>
      <c r="B18" s="30">
        <v>3</v>
      </c>
      <c r="C18" s="86" t="s">
        <v>85</v>
      </c>
      <c r="D18" s="87" t="s">
        <v>85</v>
      </c>
      <c r="E18" s="2"/>
      <c r="F18" s="2"/>
      <c r="G18" s="2">
        <v>6</v>
      </c>
      <c r="H18" s="18"/>
      <c r="I18" s="12">
        <f t="shared" si="0"/>
        <v>6</v>
      </c>
      <c r="J18" s="8"/>
    </row>
    <row r="19" spans="1:10" ht="12.75">
      <c r="A19" s="8"/>
      <c r="B19" s="30">
        <v>4</v>
      </c>
      <c r="C19" s="86" t="s">
        <v>86</v>
      </c>
      <c r="D19" s="87" t="s">
        <v>86</v>
      </c>
      <c r="E19" s="2"/>
      <c r="F19" s="2"/>
      <c r="G19" s="2">
        <v>6</v>
      </c>
      <c r="H19" s="18"/>
      <c r="I19" s="12">
        <f t="shared" si="0"/>
        <v>6</v>
      </c>
      <c r="J19" s="8"/>
    </row>
    <row r="20" spans="1:10" ht="12.75">
      <c r="A20" s="8"/>
      <c r="B20" s="30">
        <v>5</v>
      </c>
      <c r="C20" s="86" t="s">
        <v>87</v>
      </c>
      <c r="D20" s="87" t="s">
        <v>87</v>
      </c>
      <c r="E20" s="2">
        <v>6</v>
      </c>
      <c r="F20" s="2"/>
      <c r="G20" s="2"/>
      <c r="H20" s="18"/>
      <c r="I20" s="12">
        <f t="shared" si="0"/>
        <v>6</v>
      </c>
      <c r="J20" s="8"/>
    </row>
    <row r="21" spans="1:10" ht="12.75">
      <c r="A21" s="8"/>
      <c r="B21" s="30">
        <v>6</v>
      </c>
      <c r="C21" s="86" t="s">
        <v>88</v>
      </c>
      <c r="D21" s="87" t="s">
        <v>88</v>
      </c>
      <c r="E21" s="2"/>
      <c r="F21" s="2"/>
      <c r="G21" s="2">
        <v>4.5</v>
      </c>
      <c r="H21" s="18"/>
      <c r="I21" s="12">
        <f t="shared" si="0"/>
        <v>4.5</v>
      </c>
      <c r="J21" s="8"/>
    </row>
    <row r="22" spans="1:10" ht="12.75">
      <c r="A22" s="8"/>
      <c r="B22" s="30">
        <v>7</v>
      </c>
      <c r="C22" s="86" t="s">
        <v>89</v>
      </c>
      <c r="D22" s="87" t="s">
        <v>89</v>
      </c>
      <c r="E22" s="2">
        <v>7.5</v>
      </c>
      <c r="F22" s="2"/>
      <c r="G22" s="2"/>
      <c r="H22" s="18"/>
      <c r="I22" s="12">
        <f t="shared" si="0"/>
        <v>7.5</v>
      </c>
      <c r="J22" s="8"/>
    </row>
    <row r="23" spans="1:10" ht="12.75">
      <c r="A23" s="8"/>
      <c r="B23" s="30">
        <v>8</v>
      </c>
      <c r="C23" s="86" t="s">
        <v>90</v>
      </c>
      <c r="D23" s="87" t="s">
        <v>90</v>
      </c>
      <c r="E23" s="2">
        <v>2</v>
      </c>
      <c r="F23" s="2">
        <v>4</v>
      </c>
      <c r="G23" s="2"/>
      <c r="H23" s="18"/>
      <c r="I23" s="12">
        <f t="shared" si="0"/>
        <v>6</v>
      </c>
      <c r="J23" s="8"/>
    </row>
    <row r="24" spans="1:10" ht="12.75">
      <c r="A24" s="8"/>
      <c r="B24" s="30">
        <v>9</v>
      </c>
      <c r="C24" s="86" t="s">
        <v>31</v>
      </c>
      <c r="D24" s="87" t="s">
        <v>31</v>
      </c>
      <c r="E24" s="2"/>
      <c r="F24" s="2">
        <v>6</v>
      </c>
      <c r="G24" s="2"/>
      <c r="H24" s="18"/>
      <c r="I24" s="12">
        <f t="shared" si="0"/>
        <v>6</v>
      </c>
      <c r="J24" s="8"/>
    </row>
    <row r="25" spans="1:10" ht="12.75">
      <c r="A25" s="8"/>
      <c r="B25" s="30">
        <v>10</v>
      </c>
      <c r="C25" s="86" t="s">
        <v>91</v>
      </c>
      <c r="D25" s="87" t="s">
        <v>91</v>
      </c>
      <c r="E25" s="2"/>
      <c r="F25" s="2"/>
      <c r="G25" s="2">
        <v>6</v>
      </c>
      <c r="H25" s="18"/>
      <c r="I25" s="12">
        <f t="shared" si="0"/>
        <v>6</v>
      </c>
      <c r="J25" s="8"/>
    </row>
    <row r="26" spans="1:10" ht="12.75">
      <c r="A26" s="8"/>
      <c r="B26" s="30">
        <v>11</v>
      </c>
      <c r="C26" s="86" t="s">
        <v>104</v>
      </c>
      <c r="D26" s="87" t="s">
        <v>104</v>
      </c>
      <c r="E26" s="2">
        <v>6</v>
      </c>
      <c r="F26" s="2"/>
      <c r="G26" s="2"/>
      <c r="H26" s="18"/>
      <c r="I26" s="12">
        <f t="shared" si="0"/>
        <v>6</v>
      </c>
      <c r="J26" s="8"/>
    </row>
    <row r="27" spans="1:10" ht="12.75">
      <c r="A27" s="8"/>
      <c r="B27" s="30">
        <v>12</v>
      </c>
      <c r="C27" s="86" t="s">
        <v>92</v>
      </c>
      <c r="D27" s="87" t="s">
        <v>92</v>
      </c>
      <c r="E27" s="2"/>
      <c r="F27" s="2">
        <v>6</v>
      </c>
      <c r="G27" s="2"/>
      <c r="H27" s="18"/>
      <c r="I27" s="12">
        <f t="shared" si="0"/>
        <v>6</v>
      </c>
      <c r="J27" s="8"/>
    </row>
    <row r="28" spans="1:10" ht="12.75">
      <c r="A28" s="8"/>
      <c r="B28" s="30">
        <v>13</v>
      </c>
      <c r="C28" s="86" t="s">
        <v>93</v>
      </c>
      <c r="D28" s="87" t="s">
        <v>93</v>
      </c>
      <c r="E28" s="2"/>
      <c r="F28" s="2">
        <v>6</v>
      </c>
      <c r="G28" s="2"/>
      <c r="H28" s="18"/>
      <c r="I28" s="12">
        <f t="shared" si="0"/>
        <v>6</v>
      </c>
      <c r="J28" s="8"/>
    </row>
    <row r="29" spans="1:10" ht="12.75">
      <c r="A29" s="8"/>
      <c r="B29" s="30">
        <v>14</v>
      </c>
      <c r="C29" s="90" t="s">
        <v>123</v>
      </c>
      <c r="D29" s="91" t="s">
        <v>123</v>
      </c>
      <c r="E29" s="2">
        <v>6</v>
      </c>
      <c r="F29" s="2"/>
      <c r="G29" s="2"/>
      <c r="H29" s="18"/>
      <c r="I29" s="12">
        <f t="shared" si="0"/>
        <v>6</v>
      </c>
      <c r="J29" s="8"/>
    </row>
    <row r="30" spans="1:10" ht="12.75">
      <c r="A30" s="8"/>
      <c r="B30" s="30">
        <v>15</v>
      </c>
      <c r="C30" s="86" t="s">
        <v>37</v>
      </c>
      <c r="D30" s="87" t="s">
        <v>37</v>
      </c>
      <c r="E30" s="2"/>
      <c r="F30" s="2">
        <v>6</v>
      </c>
      <c r="G30" s="2"/>
      <c r="H30" s="18"/>
      <c r="I30" s="12">
        <f t="shared" si="0"/>
        <v>6</v>
      </c>
      <c r="J30" s="8"/>
    </row>
    <row r="31" spans="1:10" ht="12.75">
      <c r="A31" s="8"/>
      <c r="B31" s="30">
        <v>16</v>
      </c>
      <c r="C31" s="86" t="s">
        <v>94</v>
      </c>
      <c r="D31" s="87" t="s">
        <v>94</v>
      </c>
      <c r="E31" s="2"/>
      <c r="F31" s="2">
        <v>6</v>
      </c>
      <c r="G31" s="2"/>
      <c r="H31" s="18"/>
      <c r="I31" s="12">
        <f t="shared" si="0"/>
        <v>6</v>
      </c>
      <c r="J31" s="8"/>
    </row>
    <row r="32" spans="1:10" ht="12.75">
      <c r="A32" s="8"/>
      <c r="B32" s="30">
        <v>17</v>
      </c>
      <c r="C32" s="86" t="s">
        <v>95</v>
      </c>
      <c r="D32" s="87" t="s">
        <v>95</v>
      </c>
      <c r="E32" s="2"/>
      <c r="F32" s="2"/>
      <c r="G32" s="2">
        <v>6</v>
      </c>
      <c r="H32" s="18"/>
      <c r="I32" s="12">
        <f t="shared" si="0"/>
        <v>6</v>
      </c>
      <c r="J32" s="8"/>
    </row>
    <row r="33" spans="1:10" ht="12.75">
      <c r="A33" s="8"/>
      <c r="B33" s="30">
        <v>18</v>
      </c>
      <c r="C33" s="86" t="s">
        <v>96</v>
      </c>
      <c r="D33" s="87" t="s">
        <v>96</v>
      </c>
      <c r="E33" s="2"/>
      <c r="F33" s="2">
        <v>6</v>
      </c>
      <c r="G33" s="2"/>
      <c r="H33" s="18"/>
      <c r="I33" s="12">
        <f t="shared" si="0"/>
        <v>6</v>
      </c>
      <c r="J33" s="8"/>
    </row>
    <row r="34" spans="1:10" ht="12.75">
      <c r="A34" s="8"/>
      <c r="B34" s="30">
        <v>19</v>
      </c>
      <c r="C34" s="86" t="s">
        <v>97</v>
      </c>
      <c r="D34" s="87" t="s">
        <v>97</v>
      </c>
      <c r="E34" s="2">
        <v>6</v>
      </c>
      <c r="F34" s="2"/>
      <c r="G34" s="2"/>
      <c r="H34" s="18"/>
      <c r="I34" s="12">
        <f t="shared" si="0"/>
        <v>6</v>
      </c>
      <c r="J34" s="8"/>
    </row>
    <row r="35" spans="1:10" ht="12.75">
      <c r="A35" s="8"/>
      <c r="B35" s="30">
        <v>20</v>
      </c>
      <c r="C35" s="86" t="s">
        <v>124</v>
      </c>
      <c r="D35" s="87" t="s">
        <v>124</v>
      </c>
      <c r="E35" s="2"/>
      <c r="F35" s="2"/>
      <c r="G35" s="2">
        <v>6</v>
      </c>
      <c r="H35" s="18"/>
      <c r="I35" s="12">
        <f t="shared" si="0"/>
        <v>6</v>
      </c>
      <c r="J35" s="8"/>
    </row>
    <row r="36" spans="1:10" ht="12.75">
      <c r="A36" s="8"/>
      <c r="B36" s="30">
        <v>21</v>
      </c>
      <c r="C36" s="86" t="s">
        <v>48</v>
      </c>
      <c r="D36" s="87" t="s">
        <v>48</v>
      </c>
      <c r="E36" s="2">
        <v>2</v>
      </c>
      <c r="F36" s="2"/>
      <c r="G36" s="2">
        <v>4</v>
      </c>
      <c r="H36" s="18"/>
      <c r="I36" s="12">
        <f t="shared" si="0"/>
        <v>6</v>
      </c>
      <c r="J36" s="8"/>
    </row>
    <row r="37" spans="1:10" ht="12.75">
      <c r="A37" s="8"/>
      <c r="B37" s="30">
        <v>22</v>
      </c>
      <c r="C37" s="86" t="s">
        <v>98</v>
      </c>
      <c r="D37" s="87" t="s">
        <v>98</v>
      </c>
      <c r="E37" s="2"/>
      <c r="F37" s="2"/>
      <c r="G37" s="2">
        <v>6</v>
      </c>
      <c r="H37" s="18"/>
      <c r="I37" s="12">
        <f t="shared" si="0"/>
        <v>6</v>
      </c>
      <c r="J37" s="8"/>
    </row>
    <row r="38" spans="1:10" ht="12.75">
      <c r="A38" s="8"/>
      <c r="B38" s="30">
        <v>23</v>
      </c>
      <c r="C38" s="86" t="s">
        <v>99</v>
      </c>
      <c r="D38" s="87" t="s">
        <v>99</v>
      </c>
      <c r="E38" s="2"/>
      <c r="F38" s="2"/>
      <c r="G38" s="2">
        <v>6</v>
      </c>
      <c r="H38" s="18"/>
      <c r="I38" s="12">
        <f t="shared" si="0"/>
        <v>6</v>
      </c>
      <c r="J38" s="8"/>
    </row>
    <row r="39" spans="1:10" ht="12.75">
      <c r="A39" s="8"/>
      <c r="B39" s="30">
        <v>24</v>
      </c>
      <c r="C39" s="86" t="s">
        <v>100</v>
      </c>
      <c r="D39" s="87" t="s">
        <v>100</v>
      </c>
      <c r="E39" s="2"/>
      <c r="F39" s="2"/>
      <c r="G39" s="2">
        <v>6</v>
      </c>
      <c r="H39" s="18"/>
      <c r="I39" s="12">
        <f t="shared" si="0"/>
        <v>6</v>
      </c>
      <c r="J39" s="8"/>
    </row>
    <row r="40" spans="1:10" ht="12.75">
      <c r="A40" s="8"/>
      <c r="B40" s="30">
        <v>25</v>
      </c>
      <c r="C40" s="86" t="s">
        <v>101</v>
      </c>
      <c r="D40" s="87" t="s">
        <v>101</v>
      </c>
      <c r="E40" s="2"/>
      <c r="F40" s="2"/>
      <c r="G40" s="2">
        <v>6</v>
      </c>
      <c r="H40" s="18"/>
      <c r="I40" s="12">
        <f t="shared" si="0"/>
        <v>6</v>
      </c>
      <c r="J40" s="8"/>
    </row>
    <row r="41" spans="1:10" ht="12.75">
      <c r="A41" s="8"/>
      <c r="B41" s="30">
        <v>26</v>
      </c>
      <c r="C41" s="86" t="s">
        <v>102</v>
      </c>
      <c r="D41" s="87" t="s">
        <v>102</v>
      </c>
      <c r="E41" s="2"/>
      <c r="F41" s="2"/>
      <c r="G41" s="2">
        <v>6</v>
      </c>
      <c r="H41" s="18"/>
      <c r="I41" s="12">
        <f t="shared" si="0"/>
        <v>6</v>
      </c>
      <c r="J41" s="8"/>
    </row>
    <row r="42" spans="1:10" ht="12.75">
      <c r="A42" s="8"/>
      <c r="B42" s="30">
        <v>27</v>
      </c>
      <c r="C42" s="86" t="s">
        <v>103</v>
      </c>
      <c r="D42" s="87" t="s">
        <v>103</v>
      </c>
      <c r="E42" s="2"/>
      <c r="F42" s="2"/>
      <c r="G42" s="2">
        <v>6</v>
      </c>
      <c r="H42" s="18"/>
      <c r="I42" s="12">
        <f t="shared" si="0"/>
        <v>6</v>
      </c>
      <c r="J42" s="8"/>
    </row>
    <row r="43" spans="1:10" ht="12.75">
      <c r="A43" s="8"/>
      <c r="B43" s="30">
        <v>28</v>
      </c>
      <c r="C43" s="86" t="s">
        <v>105</v>
      </c>
      <c r="D43" s="87" t="s">
        <v>105</v>
      </c>
      <c r="E43" s="2"/>
      <c r="F43" s="2"/>
      <c r="G43" s="2"/>
      <c r="H43" s="18">
        <v>6</v>
      </c>
      <c r="I43" s="12">
        <f t="shared" si="0"/>
        <v>6</v>
      </c>
      <c r="J43" s="8"/>
    </row>
    <row r="44" spans="1:10" ht="12.75">
      <c r="A44" s="8"/>
      <c r="B44" s="30">
        <v>29</v>
      </c>
      <c r="C44" s="86" t="s">
        <v>107</v>
      </c>
      <c r="D44" s="87" t="s">
        <v>107</v>
      </c>
      <c r="E44" s="2"/>
      <c r="F44" s="2"/>
      <c r="G44" s="2">
        <v>6</v>
      </c>
      <c r="H44" s="18"/>
      <c r="I44" s="12">
        <f t="shared" si="0"/>
        <v>6</v>
      </c>
      <c r="J44" s="8"/>
    </row>
    <row r="45" spans="1:10" ht="12.75">
      <c r="A45" s="8"/>
      <c r="B45" s="30">
        <v>30</v>
      </c>
      <c r="C45" s="86" t="s">
        <v>106</v>
      </c>
      <c r="D45" s="87" t="s">
        <v>106</v>
      </c>
      <c r="E45" s="2"/>
      <c r="F45" s="2"/>
      <c r="G45" s="2">
        <v>6</v>
      </c>
      <c r="H45" s="18"/>
      <c r="I45" s="12">
        <f aca="true" t="shared" si="1" ref="I45:I58">E45+F45+G45+H45</f>
        <v>6</v>
      </c>
      <c r="J45" s="8"/>
    </row>
    <row r="46" spans="1:10" ht="12.75">
      <c r="A46" s="8"/>
      <c r="B46" s="30">
        <v>31</v>
      </c>
      <c r="C46" s="86" t="s">
        <v>108</v>
      </c>
      <c r="D46" s="87" t="s">
        <v>108</v>
      </c>
      <c r="E46" s="2"/>
      <c r="F46" s="2"/>
      <c r="G46" s="2">
        <v>6</v>
      </c>
      <c r="H46" s="18"/>
      <c r="I46" s="12">
        <f t="shared" si="1"/>
        <v>6</v>
      </c>
      <c r="J46" s="8"/>
    </row>
    <row r="47" spans="1:10" ht="12.75">
      <c r="A47" s="8"/>
      <c r="B47" s="30">
        <v>32</v>
      </c>
      <c r="C47" s="86" t="s">
        <v>109</v>
      </c>
      <c r="D47" s="87" t="s">
        <v>109</v>
      </c>
      <c r="E47" s="2"/>
      <c r="F47" s="2"/>
      <c r="G47" s="2">
        <v>6</v>
      </c>
      <c r="H47" s="18"/>
      <c r="I47" s="12">
        <f t="shared" si="1"/>
        <v>6</v>
      </c>
      <c r="J47" s="8"/>
    </row>
    <row r="48" spans="1:10" ht="12.75">
      <c r="A48" s="8"/>
      <c r="B48" s="30">
        <v>33</v>
      </c>
      <c r="C48" s="86" t="s">
        <v>125</v>
      </c>
      <c r="D48" s="87" t="s">
        <v>125</v>
      </c>
      <c r="E48" s="2"/>
      <c r="F48" s="2"/>
      <c r="G48" s="2">
        <v>6</v>
      </c>
      <c r="H48" s="18"/>
      <c r="I48" s="12">
        <f t="shared" si="1"/>
        <v>6</v>
      </c>
      <c r="J48" s="8"/>
    </row>
    <row r="49" spans="1:10" ht="12.75">
      <c r="A49" s="8"/>
      <c r="B49" s="30">
        <v>34</v>
      </c>
      <c r="C49" s="86" t="s">
        <v>110</v>
      </c>
      <c r="D49" s="87" t="s">
        <v>110</v>
      </c>
      <c r="E49" s="2"/>
      <c r="F49" s="2"/>
      <c r="G49" s="2">
        <v>6</v>
      </c>
      <c r="H49" s="18"/>
      <c r="I49" s="12">
        <f t="shared" si="1"/>
        <v>6</v>
      </c>
      <c r="J49" s="8"/>
    </row>
    <row r="50" spans="1:10" ht="12.75">
      <c r="A50" s="8"/>
      <c r="B50" s="30">
        <v>35</v>
      </c>
      <c r="C50" s="86" t="s">
        <v>111</v>
      </c>
      <c r="D50" s="87" t="s">
        <v>111</v>
      </c>
      <c r="E50" s="2"/>
      <c r="F50" s="2"/>
      <c r="G50" s="2">
        <v>6</v>
      </c>
      <c r="H50" s="18"/>
      <c r="I50" s="12">
        <f t="shared" si="1"/>
        <v>6</v>
      </c>
      <c r="J50" s="8"/>
    </row>
    <row r="51" spans="1:10" ht="12.75">
      <c r="A51" s="8"/>
      <c r="B51" s="30">
        <v>36</v>
      </c>
      <c r="C51" s="86" t="s">
        <v>112</v>
      </c>
      <c r="D51" s="87" t="s">
        <v>112</v>
      </c>
      <c r="E51" s="2"/>
      <c r="F51" s="2"/>
      <c r="G51" s="2">
        <v>6</v>
      </c>
      <c r="H51" s="18"/>
      <c r="I51" s="12">
        <f t="shared" si="1"/>
        <v>6</v>
      </c>
      <c r="J51" s="8"/>
    </row>
    <row r="52" spans="1:10" ht="12.75">
      <c r="A52" s="8"/>
      <c r="B52" s="30">
        <v>37</v>
      </c>
      <c r="C52" s="86" t="s">
        <v>113</v>
      </c>
      <c r="D52" s="87" t="s">
        <v>113</v>
      </c>
      <c r="E52" s="2"/>
      <c r="F52" s="2"/>
      <c r="G52" s="2">
        <v>6</v>
      </c>
      <c r="H52" s="18"/>
      <c r="I52" s="12">
        <f t="shared" si="1"/>
        <v>6</v>
      </c>
      <c r="J52" s="8"/>
    </row>
    <row r="53" spans="1:10" ht="12.75">
      <c r="A53" s="8"/>
      <c r="B53" s="30">
        <v>38</v>
      </c>
      <c r="C53" s="86" t="s">
        <v>115</v>
      </c>
      <c r="D53" s="87" t="s">
        <v>115</v>
      </c>
      <c r="E53" s="2"/>
      <c r="F53" s="2"/>
      <c r="G53" s="2">
        <v>6</v>
      </c>
      <c r="H53" s="18"/>
      <c r="I53" s="12">
        <f t="shared" si="1"/>
        <v>6</v>
      </c>
      <c r="J53" s="8"/>
    </row>
    <row r="54" spans="1:10" ht="12.75">
      <c r="A54" s="8"/>
      <c r="B54" s="30">
        <v>39</v>
      </c>
      <c r="C54" s="86" t="s">
        <v>126</v>
      </c>
      <c r="D54" s="87" t="s">
        <v>126</v>
      </c>
      <c r="E54" s="2"/>
      <c r="F54" s="2"/>
      <c r="G54" s="2"/>
      <c r="H54" s="18">
        <v>6</v>
      </c>
      <c r="I54" s="12">
        <f t="shared" si="1"/>
        <v>6</v>
      </c>
      <c r="J54" s="8"/>
    </row>
    <row r="55" spans="1:10" ht="12.75">
      <c r="A55" s="8"/>
      <c r="B55" s="30">
        <v>40</v>
      </c>
      <c r="C55" s="86" t="s">
        <v>116</v>
      </c>
      <c r="D55" s="87" t="s">
        <v>116</v>
      </c>
      <c r="E55" s="2"/>
      <c r="F55" s="2"/>
      <c r="G55" s="2">
        <v>6</v>
      </c>
      <c r="H55" s="18"/>
      <c r="I55" s="12">
        <f t="shared" si="1"/>
        <v>6</v>
      </c>
      <c r="J55" s="8"/>
    </row>
    <row r="56" spans="1:10" ht="12.75">
      <c r="A56" s="8"/>
      <c r="B56" s="30">
        <v>41</v>
      </c>
      <c r="C56" s="86" t="s">
        <v>114</v>
      </c>
      <c r="D56" s="87" t="s">
        <v>114</v>
      </c>
      <c r="E56" s="2"/>
      <c r="F56" s="2"/>
      <c r="G56" s="2">
        <v>6</v>
      </c>
      <c r="H56" s="18"/>
      <c r="I56" s="12">
        <f t="shared" si="1"/>
        <v>6</v>
      </c>
      <c r="J56" s="8"/>
    </row>
    <row r="57" spans="1:10" ht="12.75">
      <c r="A57" s="8"/>
      <c r="B57" s="30">
        <v>42</v>
      </c>
      <c r="C57" s="86" t="s">
        <v>117</v>
      </c>
      <c r="D57" s="87" t="s">
        <v>117</v>
      </c>
      <c r="E57" s="2"/>
      <c r="F57" s="2"/>
      <c r="G57" s="2">
        <v>6</v>
      </c>
      <c r="H57" s="18"/>
      <c r="I57" s="12">
        <f t="shared" si="1"/>
        <v>6</v>
      </c>
      <c r="J57" s="8"/>
    </row>
    <row r="58" spans="1:10" ht="12.75">
      <c r="A58" s="8"/>
      <c r="B58" s="30">
        <v>43</v>
      </c>
      <c r="C58" s="86" t="s">
        <v>129</v>
      </c>
      <c r="D58" s="87" t="s">
        <v>118</v>
      </c>
      <c r="E58" s="2"/>
      <c r="F58" s="2"/>
      <c r="G58" s="2">
        <v>6</v>
      </c>
      <c r="H58" s="18"/>
      <c r="I58" s="12">
        <f t="shared" si="1"/>
        <v>6</v>
      </c>
      <c r="J58" s="8"/>
    </row>
    <row r="59" spans="1:10" ht="13.5" thickBot="1">
      <c r="A59" s="8"/>
      <c r="B59" s="33">
        <v>44</v>
      </c>
      <c r="C59" s="88" t="s">
        <v>119</v>
      </c>
      <c r="D59" s="89"/>
      <c r="E59" s="3"/>
      <c r="F59" s="3"/>
      <c r="G59" s="3">
        <v>38</v>
      </c>
      <c r="H59" s="19">
        <v>4</v>
      </c>
      <c r="I59" s="13">
        <f>E59+F59+G59+H59</f>
        <v>42</v>
      </c>
      <c r="J59" s="8"/>
    </row>
    <row r="60" spans="1:10" ht="13.5" thickBot="1">
      <c r="A60" s="8"/>
      <c r="B60" s="26"/>
      <c r="C60" s="26"/>
      <c r="D60" s="8"/>
      <c r="E60" s="9"/>
      <c r="F60" s="8"/>
      <c r="G60" s="8"/>
      <c r="H60" s="8"/>
      <c r="I60" s="8"/>
      <c r="J60" s="8"/>
    </row>
    <row r="61" spans="1:10" ht="13.5" thickBot="1">
      <c r="A61" s="8"/>
      <c r="B61" s="28" t="s">
        <v>7</v>
      </c>
      <c r="C61" s="39"/>
      <c r="D61" s="6"/>
      <c r="E61" s="20">
        <f>SUM(E16:E59)</f>
        <v>41.5</v>
      </c>
      <c r="F61" s="15">
        <f>SUM(F16:F59)</f>
        <v>46</v>
      </c>
      <c r="G61" s="22">
        <f>SUM(G16:G59)</f>
        <v>196.5</v>
      </c>
      <c r="H61" s="22">
        <f>SUM(H16:H59)</f>
        <v>16</v>
      </c>
      <c r="I61" s="21">
        <f>SUM(I16:I59)</f>
        <v>300</v>
      </c>
      <c r="J61" s="8"/>
    </row>
    <row r="62" spans="1:10" ht="13.5" thickBot="1">
      <c r="A62" s="8"/>
      <c r="B62" s="26"/>
      <c r="C62" s="26"/>
      <c r="D62" s="8"/>
      <c r="E62" s="9"/>
      <c r="F62" s="8"/>
      <c r="G62" s="8"/>
      <c r="H62" s="8"/>
      <c r="I62" s="8"/>
      <c r="J62" s="8"/>
    </row>
    <row r="63" spans="1:10" ht="13.5" thickBot="1">
      <c r="A63" s="8"/>
      <c r="B63" s="28" t="s">
        <v>8</v>
      </c>
      <c r="C63" s="39"/>
      <c r="D63" s="6"/>
      <c r="E63" s="31">
        <f>E61/I61</f>
        <v>0.13833333333333334</v>
      </c>
      <c r="F63" s="32">
        <f>F61/I61</f>
        <v>0.15333333333333332</v>
      </c>
      <c r="G63" s="32">
        <f>G61/I61</f>
        <v>0.655</v>
      </c>
      <c r="H63" s="32">
        <f>H61/I61</f>
        <v>0.05333333333333334</v>
      </c>
      <c r="I63" s="42">
        <f>E63+F63+G63+H63</f>
        <v>1</v>
      </c>
      <c r="J63" s="8"/>
    </row>
    <row r="64" spans="1:10" ht="12.75">
      <c r="A64" s="8"/>
      <c r="B64" s="26"/>
      <c r="C64" s="26"/>
      <c r="D64" s="8"/>
      <c r="E64" s="9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25" t="s">
        <v>17</v>
      </c>
      <c r="C66" s="7"/>
      <c r="D66" s="10"/>
      <c r="E66" s="2">
        <f>F8</f>
        <v>5</v>
      </c>
      <c r="F66" s="7" t="s">
        <v>59</v>
      </c>
      <c r="G66" s="7"/>
      <c r="H66" s="43"/>
      <c r="I66" s="2" t="str">
        <f>IF(E66&gt;=3,"Yes","No")</f>
        <v>Yes</v>
      </c>
      <c r="J66" s="8"/>
    </row>
    <row r="67" spans="1:10" ht="12.75">
      <c r="A67" s="8"/>
      <c r="B67" s="26"/>
      <c r="C67" s="8"/>
      <c r="D67" s="9"/>
      <c r="E67" s="8"/>
      <c r="F67" s="8"/>
      <c r="G67" s="8"/>
      <c r="H67" s="8"/>
      <c r="I67" s="8"/>
      <c r="J67" s="8"/>
    </row>
    <row r="68" spans="1:10" ht="12.75">
      <c r="A68" s="8"/>
      <c r="B68" s="25" t="s">
        <v>18</v>
      </c>
      <c r="C68" s="7"/>
      <c r="D68" s="10"/>
      <c r="E68" s="14">
        <f>E61</f>
        <v>41.5</v>
      </c>
      <c r="F68" s="7" t="s">
        <v>130</v>
      </c>
      <c r="G68" s="7"/>
      <c r="H68" s="7"/>
      <c r="I68" s="2" t="str">
        <f>IF(E68&gt;=24,"Yes","No")</f>
        <v>Yes</v>
      </c>
      <c r="J68" s="8"/>
    </row>
    <row r="69" spans="1:10" ht="12.75">
      <c r="A69" s="8"/>
      <c r="B69" s="26"/>
      <c r="C69" s="8"/>
      <c r="D69" s="9"/>
      <c r="E69" s="8"/>
      <c r="F69" s="8"/>
      <c r="G69" s="8"/>
      <c r="H69" s="8"/>
      <c r="I69" s="8"/>
      <c r="J69" s="8"/>
    </row>
    <row r="70" spans="1:10" ht="12.75">
      <c r="A70" s="8"/>
      <c r="B70" s="25" t="s">
        <v>19</v>
      </c>
      <c r="C70" s="7"/>
      <c r="D70" s="10"/>
      <c r="E70" s="11">
        <f>E63+F63</f>
        <v>0.29166666666666663</v>
      </c>
      <c r="F70" s="7"/>
      <c r="G70" s="7"/>
      <c r="H70" s="7"/>
      <c r="I70" s="2" t="str">
        <f>IF(E70&gt;=0.2,"Yes","No")</f>
        <v>Yes</v>
      </c>
      <c r="J70" s="8"/>
    </row>
    <row r="71" spans="1:10" ht="12.75">
      <c r="A71" s="8"/>
      <c r="B71" s="26"/>
      <c r="C71" s="8"/>
      <c r="D71" s="9"/>
      <c r="E71" s="8"/>
      <c r="F71" s="8"/>
      <c r="G71" s="8"/>
      <c r="H71" s="8"/>
      <c r="I71" s="8"/>
      <c r="J71" s="8"/>
    </row>
    <row r="72" spans="1:10" ht="12.75">
      <c r="A72" s="8"/>
      <c r="B72" s="25" t="s">
        <v>20</v>
      </c>
      <c r="C72" s="7"/>
      <c r="D72" s="10"/>
      <c r="E72" s="11">
        <f>G63</f>
        <v>0.655</v>
      </c>
      <c r="F72" s="7"/>
      <c r="G72" s="7"/>
      <c r="H72" s="7"/>
      <c r="I72" s="2" t="str">
        <f>IF(OR(AND(E66&gt;3,E72&gt;=0.5),AND(E66=3,E72&gt;0.6)),"Yes","No")</f>
        <v>Yes</v>
      </c>
      <c r="J72" s="8"/>
    </row>
    <row r="73" spans="1:10" ht="12.75">
      <c r="A73" s="8"/>
      <c r="B73" s="26"/>
      <c r="C73" s="8"/>
      <c r="D73" s="9"/>
      <c r="E73" s="8"/>
      <c r="F73" s="8"/>
      <c r="G73" s="8"/>
      <c r="H73" s="8"/>
      <c r="I73" s="8"/>
      <c r="J73" s="8"/>
    </row>
    <row r="74" spans="1:10" ht="12.75">
      <c r="A74" s="8"/>
      <c r="B74" s="25" t="s">
        <v>21</v>
      </c>
      <c r="C74" s="7"/>
      <c r="D74" s="10"/>
      <c r="E74" s="11">
        <f>H63</f>
        <v>0.05333333333333334</v>
      </c>
      <c r="F74" s="7"/>
      <c r="G74" s="7"/>
      <c r="H74" s="7"/>
      <c r="I74" s="2" t="str">
        <f>IF(E74&gt;=0.1,"Yes","No")</f>
        <v>No</v>
      </c>
      <c r="J74" s="8"/>
    </row>
    <row r="75" spans="1:10" ht="12.75">
      <c r="A75" s="8"/>
      <c r="B75" s="26"/>
      <c r="C75" s="8"/>
      <c r="D75" s="9"/>
      <c r="E75" s="8"/>
      <c r="F75" s="8"/>
      <c r="G75" s="8"/>
      <c r="H75" s="8"/>
      <c r="I75" s="8"/>
      <c r="J75" s="8"/>
    </row>
    <row r="76" spans="1:10" ht="12.75">
      <c r="A76" s="8"/>
      <c r="B76" s="26"/>
      <c r="C76" s="8"/>
      <c r="D76" s="9"/>
      <c r="E76" s="8"/>
      <c r="F76" s="8"/>
      <c r="G76" s="8"/>
      <c r="H76" s="8"/>
      <c r="I76" s="8"/>
      <c r="J76" s="8"/>
    </row>
    <row r="77" spans="1:10" ht="12.75">
      <c r="A77" s="8"/>
      <c r="B77" t="s">
        <v>22</v>
      </c>
      <c r="D77" s="1"/>
      <c r="H77" s="51" t="str">
        <f>IF((AND(I66="Yes",I68="Yes",I70="Yes",I72="Yes",I74="Yes")),"For approval","For discussion")</f>
        <v>For discussion</v>
      </c>
      <c r="I77" s="52"/>
      <c r="J77" s="8"/>
    </row>
    <row r="78" spans="1:10" ht="12.75">
      <c r="A78" s="8"/>
      <c r="B78" s="8"/>
      <c r="C78" s="8"/>
      <c r="D78" s="9"/>
      <c r="E78" s="8"/>
      <c r="F78" s="8"/>
      <c r="G78" s="8"/>
      <c r="H78" s="37"/>
      <c r="I78" s="37"/>
      <c r="J78" s="8"/>
    </row>
    <row r="79" spans="1:10" ht="12.75">
      <c r="A79" s="8"/>
      <c r="B79" t="s">
        <v>131</v>
      </c>
      <c r="C79" t="s">
        <v>120</v>
      </c>
      <c r="D79" s="1"/>
      <c r="H79" s="36"/>
      <c r="I79" s="36"/>
      <c r="J79" s="8"/>
    </row>
    <row r="80" spans="1:10" ht="12.75">
      <c r="A80" s="8"/>
      <c r="B80" s="8"/>
      <c r="C80" s="8"/>
      <c r="D80" s="9"/>
      <c r="E80" s="8"/>
      <c r="F80" s="8"/>
      <c r="G80" s="8"/>
      <c r="H80" s="8"/>
      <c r="I80" s="8"/>
      <c r="J80" s="8"/>
    </row>
    <row r="81" spans="1:10" ht="12.75">
      <c r="A81" s="8"/>
      <c r="B81" s="106" t="s">
        <v>140</v>
      </c>
      <c r="C81" s="107"/>
      <c r="D81" s="107"/>
      <c r="E81" s="24"/>
      <c r="F81" s="23"/>
      <c r="G81" s="23"/>
      <c r="H81" s="23" t="s">
        <v>13</v>
      </c>
      <c r="I81" s="1" t="s">
        <v>132</v>
      </c>
      <c r="J81" s="40"/>
    </row>
    <row r="82" spans="1:10" ht="12.75">
      <c r="A82" s="8"/>
      <c r="B82" s="8"/>
      <c r="C82" s="8"/>
      <c r="D82" s="9"/>
      <c r="E82" s="8"/>
      <c r="F82" s="8"/>
      <c r="G82" s="8"/>
      <c r="H82" s="8"/>
      <c r="I82" s="8"/>
      <c r="J82" s="8"/>
    </row>
    <row r="83" spans="1:10" ht="12.75">
      <c r="A83" s="8"/>
      <c r="B83" t="s">
        <v>78</v>
      </c>
      <c r="D83" s="1"/>
      <c r="E83" t="s">
        <v>13</v>
      </c>
      <c r="H83" s="55"/>
      <c r="I83" s="56"/>
      <c r="J83" s="8"/>
    </row>
    <row r="84" spans="1:10" ht="12.75">
      <c r="A84" s="8"/>
      <c r="B84" s="26"/>
      <c r="C84" s="8"/>
      <c r="D84" s="9"/>
      <c r="E84" s="8"/>
      <c r="F84" s="8"/>
      <c r="G84" s="8"/>
      <c r="H84" s="8"/>
      <c r="I84" s="8"/>
      <c r="J84" s="8"/>
    </row>
    <row r="85" spans="1:10" ht="12.75">
      <c r="A85" s="8"/>
      <c r="B85" s="26"/>
      <c r="C85" s="8"/>
      <c r="D85" s="9"/>
      <c r="E85" s="8"/>
      <c r="F85" s="8"/>
      <c r="G85" s="8"/>
      <c r="H85" s="8"/>
      <c r="I85" s="8"/>
      <c r="J85" s="8"/>
    </row>
    <row r="86" ht="12.75">
      <c r="A86" s="23"/>
    </row>
  </sheetData>
  <sheetProtection/>
  <mergeCells count="62">
    <mergeCell ref="B81:D81"/>
    <mergeCell ref="B8:C8"/>
    <mergeCell ref="H8:H9"/>
    <mergeCell ref="B10:C10"/>
    <mergeCell ref="B13:F13"/>
    <mergeCell ref="G13:I13"/>
    <mergeCell ref="C16:D16"/>
    <mergeCell ref="C17:D17"/>
    <mergeCell ref="C22:D22"/>
    <mergeCell ref="C23:D23"/>
    <mergeCell ref="B3:I3"/>
    <mergeCell ref="B5:C5"/>
    <mergeCell ref="B6:C6"/>
    <mergeCell ref="B7:C7"/>
    <mergeCell ref="H14:H15"/>
    <mergeCell ref="I14:I15"/>
    <mergeCell ref="B14:B15"/>
    <mergeCell ref="C14:D15"/>
    <mergeCell ref="E14:F14"/>
    <mergeCell ref="G14:G15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5:D35"/>
    <mergeCell ref="C36:D36"/>
    <mergeCell ref="C37:D37"/>
    <mergeCell ref="C53:D53"/>
    <mergeCell ref="C42:D42"/>
    <mergeCell ref="C43:D43"/>
    <mergeCell ref="C44:D44"/>
    <mergeCell ref="C58:D58"/>
    <mergeCell ref="C38:D38"/>
    <mergeCell ref="C39:D39"/>
    <mergeCell ref="C40:D40"/>
    <mergeCell ref="C41:D41"/>
    <mergeCell ref="C54:D54"/>
    <mergeCell ref="C55:D55"/>
    <mergeCell ref="C56:D56"/>
    <mergeCell ref="C57:D57"/>
    <mergeCell ref="C52:D52"/>
    <mergeCell ref="C59:D59"/>
    <mergeCell ref="H77:I77"/>
    <mergeCell ref="H83:I83"/>
    <mergeCell ref="C45:D45"/>
    <mergeCell ref="C46:D46"/>
    <mergeCell ref="C47:D47"/>
    <mergeCell ref="C48:D48"/>
    <mergeCell ref="C49:D49"/>
    <mergeCell ref="C50:D50"/>
    <mergeCell ref="C51:D5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Apoio</dc:creator>
  <cp:keywords/>
  <dc:description/>
  <cp:lastModifiedBy>hülya gülbeyaz</cp:lastModifiedBy>
  <cp:lastPrinted>2007-07-11T10:46:41Z</cp:lastPrinted>
  <dcterms:created xsi:type="dcterms:W3CDTF">2006-03-20T13:28:56Z</dcterms:created>
  <dcterms:modified xsi:type="dcterms:W3CDTF">2019-02-06T09:12:19Z</dcterms:modified>
  <cp:category/>
  <cp:version/>
  <cp:contentType/>
  <cp:contentStatus/>
</cp:coreProperties>
</file>